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naahq.sharepoint.com/sites/Research/Shared Documents/Advocacy Research/Dollar of Rent/Python/Python Code for Profiles of Dollar of Rent Data by jurisdiction/"/>
    </mc:Choice>
  </mc:AlternateContent>
  <xr:revisionPtr revIDLastSave="0" documentId="8_{4336470F-FF4D-4F03-8F4C-749DF37433BD}" xr6:coauthVersionLast="47" xr6:coauthVersionMax="47" xr10:uidLastSave="{00000000-0000-0000-0000-000000000000}"/>
  <bookViews>
    <workbookView xWindow="-110" yWindow="-110" windowWidth="22780" windowHeight="14540" xr2:uid="{00000000-000D-0000-FFFF-FFFF00000000}"/>
  </bookViews>
  <sheets>
    <sheet name="Index" sheetId="1" r:id="rId1"/>
    <sheet name="Birmingham, Ala. (Metro)" sheetId="2" r:id="rId2"/>
    <sheet name="Huntsville, Ala. (Metro)" sheetId="3" r:id="rId3"/>
    <sheet name="Little Rock, Ark. (Metro)" sheetId="4" r:id="rId4"/>
    <sheet name="Fayetteville, Ark. (Metro)" sheetId="5" r:id="rId5"/>
    <sheet name="Phoenix, Ariz. (Metro)" sheetId="6" r:id="rId6"/>
    <sheet name="Tucson, Ariz. (Metro)" sheetId="7" r:id="rId7"/>
    <sheet name="Fresno, Calif. (Metro)" sheetId="8" r:id="rId8"/>
    <sheet name="Los Angeles, Calif. (Metro)" sheetId="9" r:id="rId9"/>
    <sheet name="Oxnard, Calif. (Metro)" sheetId="10" r:id="rId10"/>
    <sheet name="Riverside, Calif. (Metro)" sheetId="11" r:id="rId11"/>
    <sheet name="Sacramento, Calif. (Metro)" sheetId="12" r:id="rId12"/>
    <sheet name="San Diego, Calif. (Metro)" sheetId="13" r:id="rId13"/>
    <sheet name="San Francisco, Calif. (Metro)" sheetId="14" r:id="rId14"/>
    <sheet name="San Jose, Calif. (Metro)" sheetId="15" r:id="rId15"/>
    <sheet name="Santa Barbara, Calif. (Metro)" sheetId="16" r:id="rId16"/>
    <sheet name="Stockton, Calif. (Metro)" sheetId="17" r:id="rId17"/>
    <sheet name="Colorado Springs, Colo. (Metro)" sheetId="18" r:id="rId18"/>
    <sheet name="Denver, Colo. (Metro)" sheetId="19" r:id="rId19"/>
    <sheet name="Bridgeport, Conn. (Metro)" sheetId="20" r:id="rId20"/>
    <sheet name="Hartford, Conn. (Metro)" sheetId="21" r:id="rId21"/>
    <sheet name="New Haven, Conn. (Metro)" sheetId="22" r:id="rId22"/>
    <sheet name="Washington, D.C. (Metro)" sheetId="23" r:id="rId23"/>
    <sheet name="Deltona, Fla. (Metro)" sheetId="24" r:id="rId24"/>
    <sheet name="Jacksonville, Fla. (Metro)" sheetId="25" r:id="rId25"/>
    <sheet name="Lakeland, Fla. (Metro)" sheetId="26" r:id="rId26"/>
    <sheet name="Miami, Fla. (Metro)" sheetId="27" r:id="rId27"/>
    <sheet name="Orlando, Fla. (Metro)" sheetId="28" r:id="rId28"/>
    <sheet name="Sarasota, Fla. (Metro)" sheetId="29" r:id="rId29"/>
    <sheet name="Tallahassee, Fla. (Metro)" sheetId="30" r:id="rId30"/>
    <sheet name="Tampa, Fla. (Metro)" sheetId="31" r:id="rId31"/>
    <sheet name="Atlanta, Ga. (Metro)" sheetId="32" r:id="rId32"/>
    <sheet name="Savannah, Ga. (Metro)" sheetId="33" r:id="rId33"/>
    <sheet name="Des Moines, Iowa (Metro)" sheetId="34" r:id="rId34"/>
    <sheet name="Chicago, Ill. (Metro)" sheetId="35" r:id="rId35"/>
    <sheet name="Indianapolis, Ind. (Metro)" sheetId="36" r:id="rId36"/>
    <sheet name="Baton Rouge, La. (Metro)" sheetId="37" r:id="rId37"/>
    <sheet name="New Orleans, La. (Metro)" sheetId="38" r:id="rId38"/>
    <sheet name="Louisville, Ky. (Metro)" sheetId="39" r:id="rId39"/>
    <sheet name="Boston, Mass. (Metro)" sheetId="40" r:id="rId40"/>
    <sheet name="Baltimore, Md. (Metro)" sheetId="41" r:id="rId41"/>
    <sheet name="Detroit, Mich. (Metro)" sheetId="42" r:id="rId42"/>
    <sheet name="Minneapolis, Minn. (Metro)" sheetId="43" r:id="rId43"/>
    <sheet name="St. Louis, Mo. (Metro)" sheetId="44" r:id="rId44"/>
    <sheet name="Kansas City, Mo. (Metro)" sheetId="45" r:id="rId45"/>
    <sheet name="Durham, N.C. (Metro)" sheetId="46" r:id="rId46"/>
    <sheet name="Greensboro, N.C. (Metro)" sheetId="47" r:id="rId47"/>
    <sheet name="Raleigh, N.C. (Metro)" sheetId="48" r:id="rId48"/>
    <sheet name="Charlotte, N.C. (Metro)" sheetId="49" r:id="rId49"/>
    <sheet name="Winston, N.C. (Metro)" sheetId="50" r:id="rId50"/>
    <sheet name="Omaha, Neb. (Metro)" sheetId="51" r:id="rId51"/>
    <sheet name="Albuquerque, N.M. (Metro)" sheetId="52" r:id="rId52"/>
    <sheet name="Las Vegas, Nev. (Metro)" sheetId="53" r:id="rId53"/>
    <sheet name="Reno, Nev. (Metro)" sheetId="54" r:id="rId54"/>
    <sheet name="Albany, N.Y. (Metro)" sheetId="55" r:id="rId55"/>
    <sheet name="Buffalo, N.Y. (Metro)" sheetId="56" r:id="rId56"/>
    <sheet name="New York, N.Y. (Metro)" sheetId="57" r:id="rId57"/>
    <sheet name="Poughkeepsie, N.Y. (Metro)" sheetId="58" r:id="rId58"/>
    <sheet name="Rochester, N.Y. (Metro)" sheetId="59" r:id="rId59"/>
    <sheet name="Syracuse, N.Y. (Metro)" sheetId="60" r:id="rId60"/>
    <sheet name="Akron, Ohio (Metro)" sheetId="61" r:id="rId61"/>
    <sheet name="Cleveland, Ohio (Metro)" sheetId="62" r:id="rId62"/>
    <sheet name="Columbus, Ohio (Metro)" sheetId="63" r:id="rId63"/>
    <sheet name="Dayton, Ohio (Metro)" sheetId="64" r:id="rId64"/>
    <sheet name="Cincinnati, Ohio (Metro)" sheetId="65" r:id="rId65"/>
    <sheet name="Oklahoma City, Okla. (Metro)" sheetId="66" r:id="rId66"/>
    <sheet name="Tulsa, Okla. (Metro)" sheetId="67" r:id="rId67"/>
    <sheet name="Eugene, Ore. (Metro)" sheetId="68" r:id="rId68"/>
    <sheet name="Salem, Ore. (Metro)" sheetId="69" r:id="rId69"/>
    <sheet name="Portland, Ore. (Metro)" sheetId="70" r:id="rId70"/>
    <sheet name="Allentown, Pa. (Metro)" sheetId="71" r:id="rId71"/>
    <sheet name="Philadelphia, Pa. (Metro)" sheetId="72" r:id="rId72"/>
    <sheet name="Pittsburgh, Pa. (Metro)" sheetId="73" r:id="rId73"/>
    <sheet name="Providence, R.I. (Metro)" sheetId="74" r:id="rId74"/>
    <sheet name="Charleston, S.C. (Metro)" sheetId="75" r:id="rId75"/>
    <sheet name="Columbia, S.C. (Metro)" sheetId="76" r:id="rId76"/>
    <sheet name="Greenville, S.C. (Metro)" sheetId="77" r:id="rId77"/>
    <sheet name="Memphis, Tenn. (Metro)" sheetId="78" r:id="rId78"/>
    <sheet name="Chattanooga, Tenn. (Metro)" sheetId="79" r:id="rId79"/>
    <sheet name="Knoxville, Tenn. (Metro)" sheetId="80" r:id="rId80"/>
    <sheet name="Nashville, Tenn. (Metro)" sheetId="81" r:id="rId81"/>
    <sheet name="Austin, Tex. (Metro)" sheetId="82" r:id="rId82"/>
    <sheet name="Beaumont, Tex. (Metro)" sheetId="83" r:id="rId83"/>
    <sheet name="College Station, Tex. (Metro)" sheetId="84" r:id="rId84"/>
    <sheet name="Corpus Christi, Tex. (Metro)" sheetId="85" r:id="rId85"/>
    <sheet name="Dallas, Tex. (Metro)" sheetId="86" r:id="rId86"/>
    <sheet name="El Paso, Tex. (Metro)" sheetId="87" r:id="rId87"/>
    <sheet name="Houston, Tex. (Metro)" sheetId="88" r:id="rId88"/>
    <sheet name="San Antonio, Tex. (Metro)" sheetId="89" r:id="rId89"/>
    <sheet name="Ogden, Utah (Metro)" sheetId="90" r:id="rId90"/>
    <sheet name="Provo, Utah (Metro)" sheetId="91" r:id="rId91"/>
    <sheet name="Salt Lake City, Utah (Metro)" sheetId="92" r:id="rId92"/>
    <sheet name="Virginia Beach, Va. (Metro)" sheetId="93" r:id="rId93"/>
    <sheet name="Richmond, Va. (Metro)" sheetId="94" r:id="rId94"/>
    <sheet name="Seattle, Wash. (Metro)" sheetId="95" r:id="rId95"/>
    <sheet name="Madison, Wis. (Metro)" sheetId="96" r:id="rId96"/>
    <sheet name="Milwaukee, Wis. (Metro)" sheetId="97" r:id="rId9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2" i="1" l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</calcChain>
</file>

<file path=xl/sharedStrings.xml><?xml version="1.0" encoding="utf-8"?>
<sst xmlns="http://schemas.openxmlformats.org/spreadsheetml/2006/main" count="22101" uniqueCount="5656">
  <si>
    <t>To go to a worksheet, please click on the text in the Link column.</t>
  </si>
  <si>
    <t>If you are in a worksheet and want to go back to view the Index worksheet,</t>
  </si>
  <si>
    <t>please hold down the Ctrl button and click on the left arrow at the bottom</t>
  </si>
  <si>
    <t>of the page where all the worksheets are listed.</t>
  </si>
  <si>
    <t>Worksheet</t>
  </si>
  <si>
    <t>Link</t>
  </si>
  <si>
    <t>Birmingham, Ala. (Metro)</t>
  </si>
  <si>
    <t>Huntsville, Ala. (Metro)</t>
  </si>
  <si>
    <t>Little Rock, Ark. (Metro)</t>
  </si>
  <si>
    <t>Fayetteville, Ark. (Metro)</t>
  </si>
  <si>
    <t>Phoenix, Ariz. (Metro)</t>
  </si>
  <si>
    <t>Tucson, Ariz. (Metro)</t>
  </si>
  <si>
    <t>Fresno, Calif. (Metro)</t>
  </si>
  <si>
    <t>Los Angeles, Calif. (Metro)</t>
  </si>
  <si>
    <t>Oxnard, Calif. (Metro)</t>
  </si>
  <si>
    <t>Riverside, Calif. (Metro)</t>
  </si>
  <si>
    <t>Sacramento, Calif. (Metro)</t>
  </si>
  <si>
    <t>San Diego, Calif. (Metro)</t>
  </si>
  <si>
    <t>San Francisco, Calif. (Metro)</t>
  </si>
  <si>
    <t>San Jose, Calif. (Metro)</t>
  </si>
  <si>
    <t>Santa Barbara, Calif. (Metro)</t>
  </si>
  <si>
    <t>Stockton, Calif. (Metro)</t>
  </si>
  <si>
    <t>Colorado Springs, Colo. (Metro)</t>
  </si>
  <si>
    <t>Denver, Colo. (Metro)</t>
  </si>
  <si>
    <t>Bridgeport, Conn. (Metro)</t>
  </si>
  <si>
    <t>Hartford, Conn. (Metro)</t>
  </si>
  <si>
    <t>New Haven, Conn. (Metro)</t>
  </si>
  <si>
    <t>Washington, D.C. (Metro)</t>
  </si>
  <si>
    <t>Deltona, Fla. (Metro)</t>
  </si>
  <si>
    <t>Jacksonville, Fla. (Metro)</t>
  </si>
  <si>
    <t>Lakeland, Fla. (Metro)</t>
  </si>
  <si>
    <t>Miami, Fla. (Metro)</t>
  </si>
  <si>
    <t>Orlando, Fla. (Metro)</t>
  </si>
  <si>
    <t>Sarasota, Fla. (Metro)</t>
  </si>
  <si>
    <t>Tallahassee, Fla. (Metro)</t>
  </si>
  <si>
    <t>Tampa, Fla. (Metro)</t>
  </si>
  <si>
    <t>Atlanta, Ga. (Metro)</t>
  </si>
  <si>
    <t>Savannah, Ga. (Metro)</t>
  </si>
  <si>
    <t>Des Moines, Iowa (Metro)</t>
  </si>
  <si>
    <t>Chicago, Ill. (Metro)</t>
  </si>
  <si>
    <t>Indianapolis, Ind. (Metro)</t>
  </si>
  <si>
    <t>Baton Rouge, La. (Metro)</t>
  </si>
  <si>
    <t>New Orleans, La. (Metro)</t>
  </si>
  <si>
    <t>Louisville, Ky. (Metro)</t>
  </si>
  <si>
    <t>Boston, Mass. (Metro)</t>
  </si>
  <si>
    <t>Baltimore, Md. (Metro)</t>
  </si>
  <si>
    <t>Detroit, Mich. (Metro)</t>
  </si>
  <si>
    <t>Minneapolis, Minn. (Metro)</t>
  </si>
  <si>
    <t>St. Louis, Mo. (Metro)</t>
  </si>
  <si>
    <t>Kansas City, Mo. (Metro)</t>
  </si>
  <si>
    <t>Durham, N.C. (Metro)</t>
  </si>
  <si>
    <t>Greensboro, N.C. (Metro)</t>
  </si>
  <si>
    <t>Raleigh, N.C. (Metro)</t>
  </si>
  <si>
    <t>Charlotte, N.C. (Metro)</t>
  </si>
  <si>
    <t>Winston, N.C. (Metro)</t>
  </si>
  <si>
    <t>Omaha, Neb. (Metro)</t>
  </si>
  <si>
    <t>Albuquerque, N.M. (Metro)</t>
  </si>
  <si>
    <t>Las Vegas, Nev. (Metro)</t>
  </si>
  <si>
    <t>Reno, Nev. (Metro)</t>
  </si>
  <si>
    <t>Albany, N.Y. (Metro)</t>
  </si>
  <si>
    <t>Buffalo, N.Y. (Metro)</t>
  </si>
  <si>
    <t>New York, N.Y. (Metro)</t>
  </si>
  <si>
    <t>Poughkeepsie, N.Y. (Metro)</t>
  </si>
  <si>
    <t>Rochester, N.Y. (Metro)</t>
  </si>
  <si>
    <t>Syracuse, N.Y. (Metro)</t>
  </si>
  <si>
    <t>Akron, Ohio (Metro)</t>
  </si>
  <si>
    <t>Cleveland, Ohio (Metro)</t>
  </si>
  <si>
    <t>Columbus, Ohio (Metro)</t>
  </si>
  <si>
    <t>Dayton, Ohio (Metro)</t>
  </si>
  <si>
    <t>Cincinnati, Ohio (Metro)</t>
  </si>
  <si>
    <t>Oklahoma City, Okla. (Metro)</t>
  </si>
  <si>
    <t>Tulsa, Okla. (Metro)</t>
  </si>
  <si>
    <t>Eugene, Ore. (Metro)</t>
  </si>
  <si>
    <t>Salem, Ore. (Metro)</t>
  </si>
  <si>
    <t>Portland, Ore. (Metro)</t>
  </si>
  <si>
    <t>Allentown, Pa. (Metro)</t>
  </si>
  <si>
    <t>Philadelphia, Pa. (Metro)</t>
  </si>
  <si>
    <t>Pittsburgh, Pa. (Metro)</t>
  </si>
  <si>
    <t>Providence, R.I. (Metro)</t>
  </si>
  <si>
    <t>Charleston, S.C. (Metro)</t>
  </si>
  <si>
    <t>Columbia, S.C. (Metro)</t>
  </si>
  <si>
    <t>Greenville, S.C. (Metro)</t>
  </si>
  <si>
    <t>Memphis, Tenn. (Metro)</t>
  </si>
  <si>
    <t>Chattanooga, Tenn. (Metro)</t>
  </si>
  <si>
    <t>Knoxville, Tenn. (Metro)</t>
  </si>
  <si>
    <t>Nashville, Tenn. (Metro)</t>
  </si>
  <si>
    <t>Austin, Tex. (Metro)</t>
  </si>
  <si>
    <t>Beaumont, Tex. (Metro)</t>
  </si>
  <si>
    <t>College Station, Tex. (Metro)</t>
  </si>
  <si>
    <t>Corpus Christi, Tex. (Metro)</t>
  </si>
  <si>
    <t>Dallas, Tex. (Metro)</t>
  </si>
  <si>
    <t>El Paso, Tex. (Metro)</t>
  </si>
  <si>
    <t>Houston, Tex. (Metro)</t>
  </si>
  <si>
    <t>San Antonio, Tex. (Metro)</t>
  </si>
  <si>
    <t>Ogden, Utah (Metro)</t>
  </si>
  <si>
    <t>Provo, Utah (Metro)</t>
  </si>
  <si>
    <t>Salt Lake City, Utah (Metro)</t>
  </si>
  <si>
    <t>Virginia Beach, Va. (Metro)</t>
  </si>
  <si>
    <t>Richmond, Va. (Metro)</t>
  </si>
  <si>
    <t>Seattle, Wash. (Metro)</t>
  </si>
  <si>
    <t>Madison, Wis. (Metro)</t>
  </si>
  <si>
    <t>Milwaukee, Wis. (Metro)</t>
  </si>
  <si>
    <t>Dollar of Rent Data for Birmingham, Ala. (Metro) (2024)</t>
  </si>
  <si>
    <t>Geography</t>
  </si>
  <si>
    <t>Category</t>
  </si>
  <si>
    <t>Market Average</t>
  </si>
  <si>
    <t>Year</t>
  </si>
  <si>
    <t>Sample (Total Properties)</t>
  </si>
  <si>
    <t>Average property taxes per unit</t>
  </si>
  <si>
    <t>Average payroll expenses per unit</t>
  </si>
  <si>
    <t>Average capital expenditures per unit</t>
  </si>
  <si>
    <t>Average mortgage per unit</t>
  </si>
  <si>
    <t>Average total operating expenses per unit</t>
  </si>
  <si>
    <t>Average total expenses per unit</t>
  </si>
  <si>
    <t>Average total profit per unit</t>
  </si>
  <si>
    <t>Property taxes per dollar of rent</t>
  </si>
  <si>
    <t>10 cents</t>
  </si>
  <si>
    <t>Payroll expenses per dollar of rent</t>
  </si>
  <si>
    <t>8 cents</t>
  </si>
  <si>
    <t>Capital expenditures per dollar of rent</t>
  </si>
  <si>
    <t>2 cents</t>
  </si>
  <si>
    <t>Mortgage expenses per dollar of rent</t>
  </si>
  <si>
    <t>39 cents</t>
  </si>
  <si>
    <t>Total operating expenses per dollar of rent</t>
  </si>
  <si>
    <t>32 cents</t>
  </si>
  <si>
    <t>Total expenses per dollar of rent</t>
  </si>
  <si>
    <t>90 cents</t>
  </si>
  <si>
    <t>Total profit per dollar of rent</t>
  </si>
  <si>
    <t>Property Characteristics of Birmingham, Ala. (Metro)</t>
  </si>
  <si>
    <t>Property Count</t>
  </si>
  <si>
    <t>Percentage</t>
  </si>
  <si>
    <t>Property Characteristics</t>
  </si>
  <si>
    <t>2.13%</t>
  </si>
  <si>
    <t>35004</t>
  </si>
  <si>
    <t>PROPERTYZIPCODE</t>
  </si>
  <si>
    <t>35007</t>
  </si>
  <si>
    <t>10.64%</t>
  </si>
  <si>
    <t>35023</t>
  </si>
  <si>
    <t>35071</t>
  </si>
  <si>
    <t>35115</t>
  </si>
  <si>
    <t>35125</t>
  </si>
  <si>
    <t>35203</t>
  </si>
  <si>
    <t>35205</t>
  </si>
  <si>
    <t>35206</t>
  </si>
  <si>
    <t>14.89%</t>
  </si>
  <si>
    <t>35209</t>
  </si>
  <si>
    <t>35210</t>
  </si>
  <si>
    <t>8.51%</t>
  </si>
  <si>
    <t>35211</t>
  </si>
  <si>
    <t>35213</t>
  </si>
  <si>
    <t>4.26%</t>
  </si>
  <si>
    <t>35215</t>
  </si>
  <si>
    <t>6.38%</t>
  </si>
  <si>
    <t>35216</t>
  </si>
  <si>
    <t>35222</t>
  </si>
  <si>
    <t>35223</t>
  </si>
  <si>
    <t>35233</t>
  </si>
  <si>
    <t>35235</t>
  </si>
  <si>
    <t>35242</t>
  </si>
  <si>
    <t>35243</t>
  </si>
  <si>
    <t>35244</t>
  </si>
  <si>
    <t>100.05%</t>
  </si>
  <si>
    <t>Total</t>
  </si>
  <si>
    <t>91.49%</t>
  </si>
  <si>
    <t>GARDEN</t>
  </si>
  <si>
    <t>Property Type</t>
  </si>
  <si>
    <t>HIGHRISE</t>
  </si>
  <si>
    <t>MANUFACTURED</t>
  </si>
  <si>
    <t>MIDRISE</t>
  </si>
  <si>
    <t>100.01%</t>
  </si>
  <si>
    <t>Less than 5 years</t>
  </si>
  <si>
    <t>Age of Property</t>
  </si>
  <si>
    <t>21.28%</t>
  </si>
  <si>
    <t>5-9 years</t>
  </si>
  <si>
    <t>25.53%</t>
  </si>
  <si>
    <t>10-19 years</t>
  </si>
  <si>
    <t>46.81%</t>
  </si>
  <si>
    <t>20+ years</t>
  </si>
  <si>
    <t>100.00%</t>
  </si>
  <si>
    <t>48.94%</t>
  </si>
  <si>
    <t>Less than 100</t>
  </si>
  <si>
    <t>Property Size</t>
  </si>
  <si>
    <t>23.4%</t>
  </si>
  <si>
    <t>100-199</t>
  </si>
  <si>
    <t>12.77%</t>
  </si>
  <si>
    <t>200-299</t>
  </si>
  <si>
    <t>300-399</t>
  </si>
  <si>
    <t>400-499</t>
  </si>
  <si>
    <t>0.0%</t>
  </si>
  <si>
    <t>500+</t>
  </si>
  <si>
    <t>61.7%</t>
  </si>
  <si>
    <t>Affordable</t>
  </si>
  <si>
    <t>Rent Type</t>
  </si>
  <si>
    <t>38.3%</t>
  </si>
  <si>
    <t>MarketRate</t>
  </si>
  <si>
    <t>Dollar of Rent Data for Huntsville, Ala. (Metro) (2024)</t>
  </si>
  <si>
    <t>11 cents</t>
  </si>
  <si>
    <t>38 cents</t>
  </si>
  <si>
    <t>31 cents</t>
  </si>
  <si>
    <t>91 cents</t>
  </si>
  <si>
    <t>9 cents</t>
  </si>
  <si>
    <t>Property Characteristics of Huntsville, Ala. (Metro)</t>
  </si>
  <si>
    <t>5.0%</t>
  </si>
  <si>
    <t>35611</t>
  </si>
  <si>
    <t>15.0%</t>
  </si>
  <si>
    <t>35758</t>
  </si>
  <si>
    <t>10.0%</t>
  </si>
  <si>
    <t>35801</t>
  </si>
  <si>
    <t>35802</t>
  </si>
  <si>
    <t>35803</t>
  </si>
  <si>
    <t>35805</t>
  </si>
  <si>
    <t>20.0%</t>
  </si>
  <si>
    <t>35806</t>
  </si>
  <si>
    <t>35811</t>
  </si>
  <si>
    <t>35816</t>
  </si>
  <si>
    <t>95.0%</t>
  </si>
  <si>
    <t>50.0%</t>
  </si>
  <si>
    <t>35.0%</t>
  </si>
  <si>
    <t>25.0%</t>
  </si>
  <si>
    <t>30.0%</t>
  </si>
  <si>
    <t>60.0%</t>
  </si>
  <si>
    <t>40.0%</t>
  </si>
  <si>
    <t>Dollar of Rent Data for Little Rock, Ark. (Metro) (2024)</t>
  </si>
  <si>
    <t>3 cents</t>
  </si>
  <si>
    <t>36 cents</t>
  </si>
  <si>
    <t>34 cents</t>
  </si>
  <si>
    <t>Property Characteristics of Little Rock, Ark. (Metro)</t>
  </si>
  <si>
    <t>2.86%</t>
  </si>
  <si>
    <t>32217</t>
  </si>
  <si>
    <t>72022</t>
  </si>
  <si>
    <t>72034</t>
  </si>
  <si>
    <t>8.57%</t>
  </si>
  <si>
    <t>72076</t>
  </si>
  <si>
    <t>14.29%</t>
  </si>
  <si>
    <t>72113</t>
  </si>
  <si>
    <t>72114</t>
  </si>
  <si>
    <t>17.14%</t>
  </si>
  <si>
    <t>72120</t>
  </si>
  <si>
    <t>5.71%</t>
  </si>
  <si>
    <t>72201</t>
  </si>
  <si>
    <t>11.43%</t>
  </si>
  <si>
    <t>72202</t>
  </si>
  <si>
    <t>72205</t>
  </si>
  <si>
    <t>72206</t>
  </si>
  <si>
    <t>72207</t>
  </si>
  <si>
    <t>72210</t>
  </si>
  <si>
    <t>72223</t>
  </si>
  <si>
    <t>72227</t>
  </si>
  <si>
    <t>100.02%</t>
  </si>
  <si>
    <t>80.0%</t>
  </si>
  <si>
    <t>SENIOR</t>
  </si>
  <si>
    <t>31.43%</t>
  </si>
  <si>
    <t>42.86%</t>
  </si>
  <si>
    <t>45.71%</t>
  </si>
  <si>
    <t>28.57%</t>
  </si>
  <si>
    <t>99.99%</t>
  </si>
  <si>
    <t>65.71%</t>
  </si>
  <si>
    <t>34.29%</t>
  </si>
  <si>
    <t>Dollar of Rent Data for Fayetteville, Ark. (Metro) (2024)</t>
  </si>
  <si>
    <t>7 cents</t>
  </si>
  <si>
    <t>43 cents</t>
  </si>
  <si>
    <t>26 cents</t>
  </si>
  <si>
    <t>89 cents</t>
  </si>
  <si>
    <t>Property Characteristics of Fayetteville, Ark. (Metro)</t>
  </si>
  <si>
    <t>19.05%</t>
  </si>
  <si>
    <t>72701</t>
  </si>
  <si>
    <t>72703</t>
  </si>
  <si>
    <t>4.76%</t>
  </si>
  <si>
    <t>72704</t>
  </si>
  <si>
    <t>72712</t>
  </si>
  <si>
    <t>9.52%</t>
  </si>
  <si>
    <t>72713</t>
  </si>
  <si>
    <t>72758</t>
  </si>
  <si>
    <t>72762</t>
  </si>
  <si>
    <t>23.81%</t>
  </si>
  <si>
    <t>72764</t>
  </si>
  <si>
    <t>80.95%</t>
  </si>
  <si>
    <t>STUDENT</t>
  </si>
  <si>
    <t>38.1%</t>
  </si>
  <si>
    <t>33.33%</t>
  </si>
  <si>
    <t>61.9%</t>
  </si>
  <si>
    <t>Dollar of Rent Data for Phoenix, Ariz. (Metro) (2024)</t>
  </si>
  <si>
    <t>4 cents</t>
  </si>
  <si>
    <t>1 cent</t>
  </si>
  <si>
    <t>49 cents</t>
  </si>
  <si>
    <t>25 cents</t>
  </si>
  <si>
    <t>88 cents</t>
  </si>
  <si>
    <t>12 cents</t>
  </si>
  <si>
    <t>Property Characteristics of Phoenix, Ariz. (Metro)</t>
  </si>
  <si>
    <t>0.29%</t>
  </si>
  <si>
    <t>27616</t>
  </si>
  <si>
    <t>34741</t>
  </si>
  <si>
    <t>75070</t>
  </si>
  <si>
    <t>80917</t>
  </si>
  <si>
    <t>1.17%</t>
  </si>
  <si>
    <t>85003</t>
  </si>
  <si>
    <t>0.59%</t>
  </si>
  <si>
    <t>85004</t>
  </si>
  <si>
    <t>1.76%</t>
  </si>
  <si>
    <t>85006</t>
  </si>
  <si>
    <t>85007</t>
  </si>
  <si>
    <t>6.16%</t>
  </si>
  <si>
    <t>85008</t>
  </si>
  <si>
    <t>85009</t>
  </si>
  <si>
    <t>0.88%</t>
  </si>
  <si>
    <t>85012</t>
  </si>
  <si>
    <t>2.35%</t>
  </si>
  <si>
    <t>85013</t>
  </si>
  <si>
    <t>85014</t>
  </si>
  <si>
    <t>6.45%</t>
  </si>
  <si>
    <t>85015</t>
  </si>
  <si>
    <t>2.64%</t>
  </si>
  <si>
    <t>85016</t>
  </si>
  <si>
    <t>1.47%</t>
  </si>
  <si>
    <t>85017</t>
  </si>
  <si>
    <t>4.4%</t>
  </si>
  <si>
    <t>85018</t>
  </si>
  <si>
    <t>85019</t>
  </si>
  <si>
    <t>2.05%</t>
  </si>
  <si>
    <t>85020</t>
  </si>
  <si>
    <t>85021</t>
  </si>
  <si>
    <t>85022</t>
  </si>
  <si>
    <t>85023</t>
  </si>
  <si>
    <t>85027</t>
  </si>
  <si>
    <t>85029</t>
  </si>
  <si>
    <t>85031</t>
  </si>
  <si>
    <t>2.93%</t>
  </si>
  <si>
    <t>85032</t>
  </si>
  <si>
    <t>85034</t>
  </si>
  <si>
    <t>85035</t>
  </si>
  <si>
    <t>85037</t>
  </si>
  <si>
    <t>85040</t>
  </si>
  <si>
    <t>85041</t>
  </si>
  <si>
    <t>85042</t>
  </si>
  <si>
    <t>85044</t>
  </si>
  <si>
    <t>85048</t>
  </si>
  <si>
    <t>85051</t>
  </si>
  <si>
    <t>85086</t>
  </si>
  <si>
    <t>85120</t>
  </si>
  <si>
    <t>85122</t>
  </si>
  <si>
    <t>85132</t>
  </si>
  <si>
    <t>85142</t>
  </si>
  <si>
    <t>85201</t>
  </si>
  <si>
    <t>85202</t>
  </si>
  <si>
    <t>85203</t>
  </si>
  <si>
    <t>85204</t>
  </si>
  <si>
    <t>85205</t>
  </si>
  <si>
    <t>85206</t>
  </si>
  <si>
    <t>85207</t>
  </si>
  <si>
    <t>85209</t>
  </si>
  <si>
    <t>85210</t>
  </si>
  <si>
    <t>85213</t>
  </si>
  <si>
    <t>85215</t>
  </si>
  <si>
    <t>85224</t>
  </si>
  <si>
    <t>85225</t>
  </si>
  <si>
    <t>85234</t>
  </si>
  <si>
    <t>85248</t>
  </si>
  <si>
    <t>85251</t>
  </si>
  <si>
    <t>85254</t>
  </si>
  <si>
    <t>85255</t>
  </si>
  <si>
    <t>85257</t>
  </si>
  <si>
    <t>85258</t>
  </si>
  <si>
    <t>85260</t>
  </si>
  <si>
    <t>3.81%</t>
  </si>
  <si>
    <t>85281</t>
  </si>
  <si>
    <t>3.23%</t>
  </si>
  <si>
    <t>85282</t>
  </si>
  <si>
    <t>85283</t>
  </si>
  <si>
    <t>85295</t>
  </si>
  <si>
    <t>4.11%</t>
  </si>
  <si>
    <t>85301</t>
  </si>
  <si>
    <t>85302</t>
  </si>
  <si>
    <t>85303</t>
  </si>
  <si>
    <t>85304</t>
  </si>
  <si>
    <t>85305</t>
  </si>
  <si>
    <t>85306</t>
  </si>
  <si>
    <t>85307</t>
  </si>
  <si>
    <t>85308</t>
  </si>
  <si>
    <t>85323</t>
  </si>
  <si>
    <t>85326</t>
  </si>
  <si>
    <t>85338</t>
  </si>
  <si>
    <t>85345</t>
  </si>
  <si>
    <t>85351</t>
  </si>
  <si>
    <t>85353</t>
  </si>
  <si>
    <t>85374</t>
  </si>
  <si>
    <t>85378</t>
  </si>
  <si>
    <t>85382</t>
  </si>
  <si>
    <t>85383</t>
  </si>
  <si>
    <t>85392</t>
  </si>
  <si>
    <t>85395</t>
  </si>
  <si>
    <t>99.97%</t>
  </si>
  <si>
    <t>92.08%</t>
  </si>
  <si>
    <t>34.6%</t>
  </si>
  <si>
    <t>18.48%</t>
  </si>
  <si>
    <t>40.47%</t>
  </si>
  <si>
    <t>50.44%</t>
  </si>
  <si>
    <t>17.6%</t>
  </si>
  <si>
    <t>13.78%</t>
  </si>
  <si>
    <t>9.68%</t>
  </si>
  <si>
    <t>5.28%</t>
  </si>
  <si>
    <t>45.16%</t>
  </si>
  <si>
    <t>54.84%</t>
  </si>
  <si>
    <t>Dollar of Rent Data for Tucson, Ariz. (Metro) (2024)</t>
  </si>
  <si>
    <t>44 cents</t>
  </si>
  <si>
    <t>28 cents</t>
  </si>
  <si>
    <t>Property Characteristics of Tucson, Ariz. (Metro)</t>
  </si>
  <si>
    <t>1.08%</t>
  </si>
  <si>
    <t>20020</t>
  </si>
  <si>
    <t>85653</t>
  </si>
  <si>
    <t>85701</t>
  </si>
  <si>
    <t>8.6%</t>
  </si>
  <si>
    <t>85704</t>
  </si>
  <si>
    <t>85705</t>
  </si>
  <si>
    <t>4.3%</t>
  </si>
  <si>
    <t>85706</t>
  </si>
  <si>
    <t>85710</t>
  </si>
  <si>
    <t>85711</t>
  </si>
  <si>
    <t>85712</t>
  </si>
  <si>
    <t>2.15%</t>
  </si>
  <si>
    <t>85713</t>
  </si>
  <si>
    <t>85714</t>
  </si>
  <si>
    <t>85715</t>
  </si>
  <si>
    <t>85716</t>
  </si>
  <si>
    <t>5.38%</t>
  </si>
  <si>
    <t>85718</t>
  </si>
  <si>
    <t>10.75%</t>
  </si>
  <si>
    <t>85719</t>
  </si>
  <si>
    <t>85730</t>
  </si>
  <si>
    <t>85737</t>
  </si>
  <si>
    <t>85741</t>
  </si>
  <si>
    <t>85745</t>
  </si>
  <si>
    <t>85746</t>
  </si>
  <si>
    <t>85748</t>
  </si>
  <si>
    <t>85749</t>
  </si>
  <si>
    <t>85750</t>
  </si>
  <si>
    <t>100.04%</t>
  </si>
  <si>
    <t>92.47%</t>
  </si>
  <si>
    <t>22.58%</t>
  </si>
  <si>
    <t>13.98%</t>
  </si>
  <si>
    <t>58.06%</t>
  </si>
  <si>
    <t>25.81%</t>
  </si>
  <si>
    <t>59.14%</t>
  </si>
  <si>
    <t>40.86%</t>
  </si>
  <si>
    <t>Dollar of Rent Data for Fresno, Calif. (Metro) (2024)</t>
  </si>
  <si>
    <t>6 cents</t>
  </si>
  <si>
    <t>42 cents</t>
  </si>
  <si>
    <t>Property Characteristics of Fresno, Calif. (Metro)</t>
  </si>
  <si>
    <t>2.7%</t>
  </si>
  <si>
    <t>93210</t>
  </si>
  <si>
    <t>10.81%</t>
  </si>
  <si>
    <t>93612</t>
  </si>
  <si>
    <t>93630</t>
  </si>
  <si>
    <t>8.11%</t>
  </si>
  <si>
    <t>93646</t>
  </si>
  <si>
    <t>93648</t>
  </si>
  <si>
    <t>5.41%</t>
  </si>
  <si>
    <t>93702</t>
  </si>
  <si>
    <t>93703</t>
  </si>
  <si>
    <t>93704</t>
  </si>
  <si>
    <t>93705</t>
  </si>
  <si>
    <t>93706</t>
  </si>
  <si>
    <t>93710</t>
  </si>
  <si>
    <t>13.51%</t>
  </si>
  <si>
    <t>93720</t>
  </si>
  <si>
    <t>93722</t>
  </si>
  <si>
    <t>16.22%</t>
  </si>
  <si>
    <t>93726</t>
  </si>
  <si>
    <t>93727</t>
  </si>
  <si>
    <t>97.3%</t>
  </si>
  <si>
    <t>32.43%</t>
  </si>
  <si>
    <t>51.35%</t>
  </si>
  <si>
    <t>64.86%</t>
  </si>
  <si>
    <t>59.46%</t>
  </si>
  <si>
    <t>40.54%</t>
  </si>
  <si>
    <t>Dollar of Rent Data for Los Angeles, Calif. (Metro) (2024)</t>
  </si>
  <si>
    <t>47 cents</t>
  </si>
  <si>
    <t>Property Characteristics of Los Angeles, Calif. (Metro)</t>
  </si>
  <si>
    <t>0.07%</t>
  </si>
  <si>
    <t>90001</t>
  </si>
  <si>
    <t>90002</t>
  </si>
  <si>
    <t>0.57%</t>
  </si>
  <si>
    <t>90003</t>
  </si>
  <si>
    <t>1.79%</t>
  </si>
  <si>
    <t>90004</t>
  </si>
  <si>
    <t>1.65%</t>
  </si>
  <si>
    <t>90005</t>
  </si>
  <si>
    <t>1.43%</t>
  </si>
  <si>
    <t>90006</t>
  </si>
  <si>
    <t>0.72%</t>
  </si>
  <si>
    <t>90007</t>
  </si>
  <si>
    <t>1.36%</t>
  </si>
  <si>
    <t>90008</t>
  </si>
  <si>
    <t>90011</t>
  </si>
  <si>
    <t>90012</t>
  </si>
  <si>
    <t>90014</t>
  </si>
  <si>
    <t>90015</t>
  </si>
  <si>
    <t>0.86%</t>
  </si>
  <si>
    <t>90016</t>
  </si>
  <si>
    <t>0.64%</t>
  </si>
  <si>
    <t>90017</t>
  </si>
  <si>
    <t>90018</t>
  </si>
  <si>
    <t>1.58%</t>
  </si>
  <si>
    <t>90019</t>
  </si>
  <si>
    <t>0.79%</t>
  </si>
  <si>
    <t>90020</t>
  </si>
  <si>
    <t>90021</t>
  </si>
  <si>
    <t>0.14%</t>
  </si>
  <si>
    <t>90022</t>
  </si>
  <si>
    <t>90023</t>
  </si>
  <si>
    <t>90024</t>
  </si>
  <si>
    <t>90025</t>
  </si>
  <si>
    <t>2.51%</t>
  </si>
  <si>
    <t>90026</t>
  </si>
  <si>
    <t>0.93%</t>
  </si>
  <si>
    <t>90027</t>
  </si>
  <si>
    <t>90028</t>
  </si>
  <si>
    <t>90029</t>
  </si>
  <si>
    <t>0.21%</t>
  </si>
  <si>
    <t>90031</t>
  </si>
  <si>
    <t>0.43%</t>
  </si>
  <si>
    <t>90032</t>
  </si>
  <si>
    <t>0.5%</t>
  </si>
  <si>
    <t>90033</t>
  </si>
  <si>
    <t>1.29%</t>
  </si>
  <si>
    <t>90034</t>
  </si>
  <si>
    <t>90035</t>
  </si>
  <si>
    <t>90036</t>
  </si>
  <si>
    <t>90037</t>
  </si>
  <si>
    <t>1.22%</t>
  </si>
  <si>
    <t>90038</t>
  </si>
  <si>
    <t>90039</t>
  </si>
  <si>
    <t>90040</t>
  </si>
  <si>
    <t>90041</t>
  </si>
  <si>
    <t>90042</t>
  </si>
  <si>
    <t>90043</t>
  </si>
  <si>
    <t>90044</t>
  </si>
  <si>
    <t>90045</t>
  </si>
  <si>
    <t>90046</t>
  </si>
  <si>
    <t>90047</t>
  </si>
  <si>
    <t>90048</t>
  </si>
  <si>
    <t>0.36%</t>
  </si>
  <si>
    <t>90049</t>
  </si>
  <si>
    <t>2.29%</t>
  </si>
  <si>
    <t>90057</t>
  </si>
  <si>
    <t>90058</t>
  </si>
  <si>
    <t>90059</t>
  </si>
  <si>
    <t>90061</t>
  </si>
  <si>
    <t>90062</t>
  </si>
  <si>
    <t>90064</t>
  </si>
  <si>
    <t>90065</t>
  </si>
  <si>
    <t>90066</t>
  </si>
  <si>
    <t>90068</t>
  </si>
  <si>
    <t>90069</t>
  </si>
  <si>
    <t>90201</t>
  </si>
  <si>
    <t>90210</t>
  </si>
  <si>
    <t>90211</t>
  </si>
  <si>
    <t>90212</t>
  </si>
  <si>
    <t>90220</t>
  </si>
  <si>
    <t>90221</t>
  </si>
  <si>
    <t>90222</t>
  </si>
  <si>
    <t>90232</t>
  </si>
  <si>
    <t>90240</t>
  </si>
  <si>
    <t>90241</t>
  </si>
  <si>
    <t>90242</t>
  </si>
  <si>
    <t>90245</t>
  </si>
  <si>
    <t>90247</t>
  </si>
  <si>
    <t>90249</t>
  </si>
  <si>
    <t>90250</t>
  </si>
  <si>
    <t>90254</t>
  </si>
  <si>
    <t>90255</t>
  </si>
  <si>
    <t>90260</t>
  </si>
  <si>
    <t>90262</t>
  </si>
  <si>
    <t>90266</t>
  </si>
  <si>
    <t>90270</t>
  </si>
  <si>
    <t>90277</t>
  </si>
  <si>
    <t>90278</t>
  </si>
  <si>
    <t>90280</t>
  </si>
  <si>
    <t>90291</t>
  </si>
  <si>
    <t>90293</t>
  </si>
  <si>
    <t>90301</t>
  </si>
  <si>
    <t>90302</t>
  </si>
  <si>
    <t>90303</t>
  </si>
  <si>
    <t>90304</t>
  </si>
  <si>
    <t>90305</t>
  </si>
  <si>
    <t>90401</t>
  </si>
  <si>
    <t>90402</t>
  </si>
  <si>
    <t>90403</t>
  </si>
  <si>
    <t>90404</t>
  </si>
  <si>
    <t>90405</t>
  </si>
  <si>
    <t>90501</t>
  </si>
  <si>
    <t>90503</t>
  </si>
  <si>
    <t>90504</t>
  </si>
  <si>
    <t>90505</t>
  </si>
  <si>
    <t>90602</t>
  </si>
  <si>
    <t>90603</t>
  </si>
  <si>
    <t>90604</t>
  </si>
  <si>
    <t>90605</t>
  </si>
  <si>
    <t>90620</t>
  </si>
  <si>
    <t>90621</t>
  </si>
  <si>
    <t>90630</t>
  </si>
  <si>
    <t>90631</t>
  </si>
  <si>
    <t>90638</t>
  </si>
  <si>
    <t>90640</t>
  </si>
  <si>
    <t>90650</t>
  </si>
  <si>
    <t>90660</t>
  </si>
  <si>
    <t>90670</t>
  </si>
  <si>
    <t>90680</t>
  </si>
  <si>
    <t>90706</t>
  </si>
  <si>
    <t>90710</t>
  </si>
  <si>
    <t>90712</t>
  </si>
  <si>
    <t>90713</t>
  </si>
  <si>
    <t>90716</t>
  </si>
  <si>
    <t>90717</t>
  </si>
  <si>
    <t>90720</t>
  </si>
  <si>
    <t>90723</t>
  </si>
  <si>
    <t>90731</t>
  </si>
  <si>
    <t>90744</t>
  </si>
  <si>
    <t>90745</t>
  </si>
  <si>
    <t>90746</t>
  </si>
  <si>
    <t>90755</t>
  </si>
  <si>
    <t>1.07%</t>
  </si>
  <si>
    <t>90802</t>
  </si>
  <si>
    <t>90803</t>
  </si>
  <si>
    <t>90804</t>
  </si>
  <si>
    <t>90805</t>
  </si>
  <si>
    <t>90806</t>
  </si>
  <si>
    <t>90807</t>
  </si>
  <si>
    <t>90810</t>
  </si>
  <si>
    <t>1.5%</t>
  </si>
  <si>
    <t>90813</t>
  </si>
  <si>
    <t>90814</t>
  </si>
  <si>
    <t>91001</t>
  </si>
  <si>
    <t>91006</t>
  </si>
  <si>
    <t>91016</t>
  </si>
  <si>
    <t>91020</t>
  </si>
  <si>
    <t>91024</t>
  </si>
  <si>
    <t>91030</t>
  </si>
  <si>
    <t>91042</t>
  </si>
  <si>
    <t>91101</t>
  </si>
  <si>
    <t>91103</t>
  </si>
  <si>
    <t>91104</t>
  </si>
  <si>
    <t>91105</t>
  </si>
  <si>
    <t>91106</t>
  </si>
  <si>
    <t>91107</t>
  </si>
  <si>
    <t>91201</t>
  </si>
  <si>
    <t>91202</t>
  </si>
  <si>
    <t>91203</t>
  </si>
  <si>
    <t>91204</t>
  </si>
  <si>
    <t>91205</t>
  </si>
  <si>
    <t>91206</t>
  </si>
  <si>
    <t>91208</t>
  </si>
  <si>
    <t>91301</t>
  </si>
  <si>
    <t>91303</t>
  </si>
  <si>
    <t>91304</t>
  </si>
  <si>
    <t>91306</t>
  </si>
  <si>
    <t>91321</t>
  </si>
  <si>
    <t>91324</t>
  </si>
  <si>
    <t>91325</t>
  </si>
  <si>
    <t>91326</t>
  </si>
  <si>
    <t>91331</t>
  </si>
  <si>
    <t>91335</t>
  </si>
  <si>
    <t>91340</t>
  </si>
  <si>
    <t>91342</t>
  </si>
  <si>
    <t>91343</t>
  </si>
  <si>
    <t>91344</t>
  </si>
  <si>
    <t>91351</t>
  </si>
  <si>
    <t>91352</t>
  </si>
  <si>
    <t>91356</t>
  </si>
  <si>
    <t>91364</t>
  </si>
  <si>
    <t>91367</t>
  </si>
  <si>
    <t>91381</t>
  </si>
  <si>
    <t>91384</t>
  </si>
  <si>
    <t>91387</t>
  </si>
  <si>
    <t>91401</t>
  </si>
  <si>
    <t>1.0%</t>
  </si>
  <si>
    <t>91402</t>
  </si>
  <si>
    <t>91403</t>
  </si>
  <si>
    <t>91405</t>
  </si>
  <si>
    <t>91406</t>
  </si>
  <si>
    <t>91411</t>
  </si>
  <si>
    <t>91423</t>
  </si>
  <si>
    <t>91501</t>
  </si>
  <si>
    <t>91504</t>
  </si>
  <si>
    <t>91505</t>
  </si>
  <si>
    <t>91506</t>
  </si>
  <si>
    <t>91601</t>
  </si>
  <si>
    <t>91602</t>
  </si>
  <si>
    <t>91604</t>
  </si>
  <si>
    <t>91605</t>
  </si>
  <si>
    <t>91606</t>
  </si>
  <si>
    <t>1.15%</t>
  </si>
  <si>
    <t>91607</t>
  </si>
  <si>
    <t>91702</t>
  </si>
  <si>
    <t>91706</t>
  </si>
  <si>
    <t>91711</t>
  </si>
  <si>
    <t>91723</t>
  </si>
  <si>
    <t>91724</t>
  </si>
  <si>
    <t>91731</t>
  </si>
  <si>
    <t>91732</t>
  </si>
  <si>
    <t>91733</t>
  </si>
  <si>
    <t>91740</t>
  </si>
  <si>
    <t>91744</t>
  </si>
  <si>
    <t>91745</t>
  </si>
  <si>
    <t>91748</t>
  </si>
  <si>
    <t>91750</t>
  </si>
  <si>
    <t>91754</t>
  </si>
  <si>
    <t>91766</t>
  </si>
  <si>
    <t>91767</t>
  </si>
  <si>
    <t>91768</t>
  </si>
  <si>
    <t>91770</t>
  </si>
  <si>
    <t>91773</t>
  </si>
  <si>
    <t>91776</t>
  </si>
  <si>
    <t>91790</t>
  </si>
  <si>
    <t>91791</t>
  </si>
  <si>
    <t>91792</t>
  </si>
  <si>
    <t>91801</t>
  </si>
  <si>
    <t>92602</t>
  </si>
  <si>
    <t>92604</t>
  </si>
  <si>
    <t>92606</t>
  </si>
  <si>
    <t>92612</t>
  </si>
  <si>
    <t>92614</t>
  </si>
  <si>
    <t>92618</t>
  </si>
  <si>
    <t>92620</t>
  </si>
  <si>
    <t>92626</t>
  </si>
  <si>
    <t>92627</t>
  </si>
  <si>
    <t>92629</t>
  </si>
  <si>
    <t>92630</t>
  </si>
  <si>
    <t>92646</t>
  </si>
  <si>
    <t>92647</t>
  </si>
  <si>
    <t>92648</t>
  </si>
  <si>
    <t>92649</t>
  </si>
  <si>
    <t>92655</t>
  </si>
  <si>
    <t>92660</t>
  </si>
  <si>
    <t>92672</t>
  </si>
  <si>
    <t>92675</t>
  </si>
  <si>
    <t>92679</t>
  </si>
  <si>
    <t>92683</t>
  </si>
  <si>
    <t>92691</t>
  </si>
  <si>
    <t>92692</t>
  </si>
  <si>
    <t>92701</t>
  </si>
  <si>
    <t>92703</t>
  </si>
  <si>
    <t>92704</t>
  </si>
  <si>
    <t>92705</t>
  </si>
  <si>
    <t>92706</t>
  </si>
  <si>
    <t>92707</t>
  </si>
  <si>
    <t>92708</t>
  </si>
  <si>
    <t>92780</t>
  </si>
  <si>
    <t>92782</t>
  </si>
  <si>
    <t>92801</t>
  </si>
  <si>
    <t>92804</t>
  </si>
  <si>
    <t>92805</t>
  </si>
  <si>
    <t>92806</t>
  </si>
  <si>
    <t>92807</t>
  </si>
  <si>
    <t>92821</t>
  </si>
  <si>
    <t>92831</t>
  </si>
  <si>
    <t>92832</t>
  </si>
  <si>
    <t>92833</t>
  </si>
  <si>
    <t>92835</t>
  </si>
  <si>
    <t>92840</t>
  </si>
  <si>
    <t>92843</t>
  </si>
  <si>
    <t>92844</t>
  </si>
  <si>
    <t>92867</t>
  </si>
  <si>
    <t>92869</t>
  </si>
  <si>
    <t>92870</t>
  </si>
  <si>
    <t>92885</t>
  </si>
  <si>
    <t>92886</t>
  </si>
  <si>
    <t>93510</t>
  </si>
  <si>
    <t>93534</t>
  </si>
  <si>
    <t>93535</t>
  </si>
  <si>
    <t>93536</t>
  </si>
  <si>
    <t>93550</t>
  </si>
  <si>
    <t>93551</t>
  </si>
  <si>
    <t>99.68%</t>
  </si>
  <si>
    <t>89.76%</t>
  </si>
  <si>
    <t>5.66%</t>
  </si>
  <si>
    <t>2.44%</t>
  </si>
  <si>
    <t>2.36%</t>
  </si>
  <si>
    <t>24.79%</t>
  </si>
  <si>
    <t>13.54%</t>
  </si>
  <si>
    <t>59.31%</t>
  </si>
  <si>
    <t>86.53%</t>
  </si>
  <si>
    <t>3.72%</t>
  </si>
  <si>
    <t>1.93%</t>
  </si>
  <si>
    <t>31.45%</t>
  </si>
  <si>
    <t>68.55%</t>
  </si>
  <si>
    <t>Dollar of Rent Data for Oxnard, Calif. (Metro) (2024)</t>
  </si>
  <si>
    <t>21 cents</t>
  </si>
  <si>
    <t>Property Characteristics of Oxnard, Calif. (Metro)</t>
  </si>
  <si>
    <t>6.06%</t>
  </si>
  <si>
    <t>91360</t>
  </si>
  <si>
    <t>91361</t>
  </si>
  <si>
    <t>3.03%</t>
  </si>
  <si>
    <t>91362</t>
  </si>
  <si>
    <t>93001</t>
  </si>
  <si>
    <t>9.09%</t>
  </si>
  <si>
    <t>93003</t>
  </si>
  <si>
    <t>93004</t>
  </si>
  <si>
    <t>93010</t>
  </si>
  <si>
    <t>93012</t>
  </si>
  <si>
    <t>93015</t>
  </si>
  <si>
    <t>18.18%</t>
  </si>
  <si>
    <t>93033</t>
  </si>
  <si>
    <t>93036</t>
  </si>
  <si>
    <t>93060</t>
  </si>
  <si>
    <t>12.12%</t>
  </si>
  <si>
    <t>93065</t>
  </si>
  <si>
    <t>81.82%</t>
  </si>
  <si>
    <t>66.67%</t>
  </si>
  <si>
    <t>21.21%</t>
  </si>
  <si>
    <t>42.42%</t>
  </si>
  <si>
    <t>30.3%</t>
  </si>
  <si>
    <t>15.15%</t>
  </si>
  <si>
    <t>36.36%</t>
  </si>
  <si>
    <t>63.64%</t>
  </si>
  <si>
    <t>Dollar of Rent Data for Riverside, Calif. (Metro) (2024)</t>
  </si>
  <si>
    <t>45 cents</t>
  </si>
  <si>
    <t>27 cents</t>
  </si>
  <si>
    <t>Property Characteristics of Riverside, Calif. (Metro)</t>
  </si>
  <si>
    <t>32073</t>
  </si>
  <si>
    <t>1.78%</t>
  </si>
  <si>
    <t>91710</t>
  </si>
  <si>
    <t>91730</t>
  </si>
  <si>
    <t>91752</t>
  </si>
  <si>
    <t>91761</t>
  </si>
  <si>
    <t>1.18%</t>
  </si>
  <si>
    <t>91762</t>
  </si>
  <si>
    <t>91763</t>
  </si>
  <si>
    <t>91764</t>
  </si>
  <si>
    <t>91786</t>
  </si>
  <si>
    <t>92201</t>
  </si>
  <si>
    <t>92203</t>
  </si>
  <si>
    <t>92211</t>
  </si>
  <si>
    <t>92220</t>
  </si>
  <si>
    <t>92223</t>
  </si>
  <si>
    <t>92234</t>
  </si>
  <si>
    <t>92236</t>
  </si>
  <si>
    <t>92240</t>
  </si>
  <si>
    <t>92260</t>
  </si>
  <si>
    <t>92262</t>
  </si>
  <si>
    <t>92264</t>
  </si>
  <si>
    <t>92270</t>
  </si>
  <si>
    <t>92284</t>
  </si>
  <si>
    <t>92307</t>
  </si>
  <si>
    <t>92313</t>
  </si>
  <si>
    <t>92320</t>
  </si>
  <si>
    <t>92324</t>
  </si>
  <si>
    <t>6.51%</t>
  </si>
  <si>
    <t>92335</t>
  </si>
  <si>
    <t>92336</t>
  </si>
  <si>
    <t>2.96%</t>
  </si>
  <si>
    <t>92345</t>
  </si>
  <si>
    <t>92346</t>
  </si>
  <si>
    <t>92354</t>
  </si>
  <si>
    <t>92363</t>
  </si>
  <si>
    <t>92373</t>
  </si>
  <si>
    <t>92374</t>
  </si>
  <si>
    <t>92376</t>
  </si>
  <si>
    <t>92394</t>
  </si>
  <si>
    <t>92395</t>
  </si>
  <si>
    <t>92399</t>
  </si>
  <si>
    <t>5.92%</t>
  </si>
  <si>
    <t>92404</t>
  </si>
  <si>
    <t>92405</t>
  </si>
  <si>
    <t>92407</t>
  </si>
  <si>
    <t>92408</t>
  </si>
  <si>
    <t>2.37%</t>
  </si>
  <si>
    <t>92410</t>
  </si>
  <si>
    <t>92411</t>
  </si>
  <si>
    <t>92501</t>
  </si>
  <si>
    <t>92503</t>
  </si>
  <si>
    <t>92504</t>
  </si>
  <si>
    <t>92505</t>
  </si>
  <si>
    <t>92506</t>
  </si>
  <si>
    <t>92507</t>
  </si>
  <si>
    <t>92509</t>
  </si>
  <si>
    <t>4.14%</t>
  </si>
  <si>
    <t>92543</t>
  </si>
  <si>
    <t>92544</t>
  </si>
  <si>
    <t>92545</t>
  </si>
  <si>
    <t>92551</t>
  </si>
  <si>
    <t>92553</t>
  </si>
  <si>
    <t>92555</t>
  </si>
  <si>
    <t>92557</t>
  </si>
  <si>
    <t>92562</t>
  </si>
  <si>
    <t>92563</t>
  </si>
  <si>
    <t>92570</t>
  </si>
  <si>
    <t>92571</t>
  </si>
  <si>
    <t>92584</t>
  </si>
  <si>
    <t>92586</t>
  </si>
  <si>
    <t>92590</t>
  </si>
  <si>
    <t>92592</t>
  </si>
  <si>
    <t>92879</t>
  </si>
  <si>
    <t>92880</t>
  </si>
  <si>
    <t>92881</t>
  </si>
  <si>
    <t>92882</t>
  </si>
  <si>
    <t>92951</t>
  </si>
  <si>
    <t>99.95%</t>
  </si>
  <si>
    <t>86.39%</t>
  </si>
  <si>
    <t>8.28%</t>
  </si>
  <si>
    <t>4.73%</t>
  </si>
  <si>
    <t>26.63%</t>
  </si>
  <si>
    <t>21.89%</t>
  </si>
  <si>
    <t>48.52%</t>
  </si>
  <si>
    <t>55.03%</t>
  </si>
  <si>
    <t>22.49%</t>
  </si>
  <si>
    <t>10.65%</t>
  </si>
  <si>
    <t>34.91%</t>
  </si>
  <si>
    <t>65.09%</t>
  </si>
  <si>
    <t>Dollar of Rent Data for Sacramento, Calif. (Metro) (2024)</t>
  </si>
  <si>
    <t>Property Characteristics of Sacramento, Calif. (Metro)</t>
  </si>
  <si>
    <t>1.61%</t>
  </si>
  <si>
    <t>95603</t>
  </si>
  <si>
    <t>2.42%</t>
  </si>
  <si>
    <t>95605</t>
  </si>
  <si>
    <t>95608</t>
  </si>
  <si>
    <t>95610</t>
  </si>
  <si>
    <t>95616</t>
  </si>
  <si>
    <t>95621</t>
  </si>
  <si>
    <t>0.81%</t>
  </si>
  <si>
    <t>95624</t>
  </si>
  <si>
    <t>95628</t>
  </si>
  <si>
    <t>95630</t>
  </si>
  <si>
    <t>95632</t>
  </si>
  <si>
    <t>95650</t>
  </si>
  <si>
    <t>95660</t>
  </si>
  <si>
    <t>5.65%</t>
  </si>
  <si>
    <t>95670</t>
  </si>
  <si>
    <t>4.03%</t>
  </si>
  <si>
    <t>95678</t>
  </si>
  <si>
    <t>95691</t>
  </si>
  <si>
    <t>95695</t>
  </si>
  <si>
    <t>95726</t>
  </si>
  <si>
    <t>95742</t>
  </si>
  <si>
    <t>95746</t>
  </si>
  <si>
    <t>95747</t>
  </si>
  <si>
    <t>95762</t>
  </si>
  <si>
    <t>95776</t>
  </si>
  <si>
    <t>95811</t>
  </si>
  <si>
    <t>95814</t>
  </si>
  <si>
    <t>95815</t>
  </si>
  <si>
    <t>95816</t>
  </si>
  <si>
    <t>95817</t>
  </si>
  <si>
    <t>95818</t>
  </si>
  <si>
    <t>10.48%</t>
  </si>
  <si>
    <t>95821</t>
  </si>
  <si>
    <t>95822</t>
  </si>
  <si>
    <t>4.84%</t>
  </si>
  <si>
    <t>95823</t>
  </si>
  <si>
    <t>95824</t>
  </si>
  <si>
    <t>7.26%</t>
  </si>
  <si>
    <t>95825</t>
  </si>
  <si>
    <t>95826</t>
  </si>
  <si>
    <t>95827</t>
  </si>
  <si>
    <t>95828</t>
  </si>
  <si>
    <t>95831</t>
  </si>
  <si>
    <t>95833</t>
  </si>
  <si>
    <t>95834</t>
  </si>
  <si>
    <t>95841</t>
  </si>
  <si>
    <t>96150</t>
  </si>
  <si>
    <t>80.65%</t>
  </si>
  <si>
    <t>8.06%</t>
  </si>
  <si>
    <t>30.65%</t>
  </si>
  <si>
    <t>18.55%</t>
  </si>
  <si>
    <t>49.19%</t>
  </si>
  <si>
    <t>63.71%</t>
  </si>
  <si>
    <t>12.9%</t>
  </si>
  <si>
    <t>50.81%</t>
  </si>
  <si>
    <t>Dollar of Rent Data for San Diego, Calif. (Metro) (2024)</t>
  </si>
  <si>
    <t>48 cents</t>
  </si>
  <si>
    <t>24 cents</t>
  </si>
  <si>
    <t>Property Characteristics of San Diego, Calif. (Metro)</t>
  </si>
  <si>
    <t>38111</t>
  </si>
  <si>
    <t>1.28%</t>
  </si>
  <si>
    <t>91901</t>
  </si>
  <si>
    <t>2.14%</t>
  </si>
  <si>
    <t>91910</t>
  </si>
  <si>
    <t>0.85%</t>
  </si>
  <si>
    <t>91911</t>
  </si>
  <si>
    <t>1.71%</t>
  </si>
  <si>
    <t>91913</t>
  </si>
  <si>
    <t>91915</t>
  </si>
  <si>
    <t>91932</t>
  </si>
  <si>
    <t>91941</t>
  </si>
  <si>
    <t>2.99%</t>
  </si>
  <si>
    <t>91942</t>
  </si>
  <si>
    <t>91945</t>
  </si>
  <si>
    <t>91950</t>
  </si>
  <si>
    <t>91977</t>
  </si>
  <si>
    <t>91978</t>
  </si>
  <si>
    <t>92004</t>
  </si>
  <si>
    <t>92008</t>
  </si>
  <si>
    <t>92010</t>
  </si>
  <si>
    <t>92019</t>
  </si>
  <si>
    <t>3.42%</t>
  </si>
  <si>
    <t>92020</t>
  </si>
  <si>
    <t>4.27%</t>
  </si>
  <si>
    <t>92021</t>
  </si>
  <si>
    <t>92024</t>
  </si>
  <si>
    <t>92025</t>
  </si>
  <si>
    <t>92026</t>
  </si>
  <si>
    <t>92027</t>
  </si>
  <si>
    <t>92028</t>
  </si>
  <si>
    <t>92037</t>
  </si>
  <si>
    <t>92040</t>
  </si>
  <si>
    <t>92054</t>
  </si>
  <si>
    <t>92056</t>
  </si>
  <si>
    <t>92057</t>
  </si>
  <si>
    <t>92058</t>
  </si>
  <si>
    <t>92064</t>
  </si>
  <si>
    <t>92065</t>
  </si>
  <si>
    <t>92069</t>
  </si>
  <si>
    <t>92071</t>
  </si>
  <si>
    <t>92078</t>
  </si>
  <si>
    <t>92081</t>
  </si>
  <si>
    <t>2.56%</t>
  </si>
  <si>
    <t>92083</t>
  </si>
  <si>
    <t>92084</t>
  </si>
  <si>
    <t>3.85%</t>
  </si>
  <si>
    <t>92101</t>
  </si>
  <si>
    <t>92102</t>
  </si>
  <si>
    <t>92103</t>
  </si>
  <si>
    <t>92104</t>
  </si>
  <si>
    <t>92105</t>
  </si>
  <si>
    <t>92106</t>
  </si>
  <si>
    <t>92108</t>
  </si>
  <si>
    <t>92109</t>
  </si>
  <si>
    <t>92110</t>
  </si>
  <si>
    <t>92111</t>
  </si>
  <si>
    <t>5.56%</t>
  </si>
  <si>
    <t>92113</t>
  </si>
  <si>
    <t>92114</t>
  </si>
  <si>
    <t>92115</t>
  </si>
  <si>
    <t>92116</t>
  </si>
  <si>
    <t>92117</t>
  </si>
  <si>
    <t>92120</t>
  </si>
  <si>
    <t>92122</t>
  </si>
  <si>
    <t>92123</t>
  </si>
  <si>
    <t>92126</t>
  </si>
  <si>
    <t>92127</t>
  </si>
  <si>
    <t>92129</t>
  </si>
  <si>
    <t>92130</t>
  </si>
  <si>
    <t>92131</t>
  </si>
  <si>
    <t>92139</t>
  </si>
  <si>
    <t>92154</t>
  </si>
  <si>
    <t>92173</t>
  </si>
  <si>
    <t>99.98%</t>
  </si>
  <si>
    <t>86.75%</t>
  </si>
  <si>
    <t>5.13%</t>
  </si>
  <si>
    <t>17.95%</t>
  </si>
  <si>
    <t>45.73%</t>
  </si>
  <si>
    <t>66.24%</t>
  </si>
  <si>
    <t>16.24%</t>
  </si>
  <si>
    <t>9.4%</t>
  </si>
  <si>
    <t>43.59%</t>
  </si>
  <si>
    <t>56.41%</t>
  </si>
  <si>
    <t>Dollar of Rent Data for San Francisco, Calif. (Metro) (2024)</t>
  </si>
  <si>
    <t>5 cents</t>
  </si>
  <si>
    <t>Property Characteristics of San Francisco, Calif. (Metro)</t>
  </si>
  <si>
    <t>0.71%</t>
  </si>
  <si>
    <t>94010</t>
  </si>
  <si>
    <t>94015</t>
  </si>
  <si>
    <t>0.35%</t>
  </si>
  <si>
    <t>94025</t>
  </si>
  <si>
    <t>94030</t>
  </si>
  <si>
    <t>1.42%</t>
  </si>
  <si>
    <t>94044</t>
  </si>
  <si>
    <t>94061</t>
  </si>
  <si>
    <t>94062</t>
  </si>
  <si>
    <t>1.77%</t>
  </si>
  <si>
    <t>94063</t>
  </si>
  <si>
    <t>94066</t>
  </si>
  <si>
    <t>94070</t>
  </si>
  <si>
    <t>94102</t>
  </si>
  <si>
    <t>94103</t>
  </si>
  <si>
    <t>94107</t>
  </si>
  <si>
    <t>94108</t>
  </si>
  <si>
    <t>94109</t>
  </si>
  <si>
    <t>94110</t>
  </si>
  <si>
    <t>94112</t>
  </si>
  <si>
    <t>94114</t>
  </si>
  <si>
    <t>1.06%</t>
  </si>
  <si>
    <t>94115</t>
  </si>
  <si>
    <t>2.48%</t>
  </si>
  <si>
    <t>94117</t>
  </si>
  <si>
    <t>94118</t>
  </si>
  <si>
    <t>94121</t>
  </si>
  <si>
    <t>94122</t>
  </si>
  <si>
    <t>94123</t>
  </si>
  <si>
    <t>94124</t>
  </si>
  <si>
    <t>94131</t>
  </si>
  <si>
    <t>94133</t>
  </si>
  <si>
    <t>94134</t>
  </si>
  <si>
    <t>94303</t>
  </si>
  <si>
    <t>94401</t>
  </si>
  <si>
    <t>94403</t>
  </si>
  <si>
    <t>94501</t>
  </si>
  <si>
    <t>94509</t>
  </si>
  <si>
    <t>94513</t>
  </si>
  <si>
    <t>94519</t>
  </si>
  <si>
    <t>94520</t>
  </si>
  <si>
    <t>94521</t>
  </si>
  <si>
    <t>94523</t>
  </si>
  <si>
    <t>94530</t>
  </si>
  <si>
    <t>94536</t>
  </si>
  <si>
    <t>94538</t>
  </si>
  <si>
    <t>94539</t>
  </si>
  <si>
    <t>94541</t>
  </si>
  <si>
    <t>94544</t>
  </si>
  <si>
    <t>94545</t>
  </si>
  <si>
    <t>94549</t>
  </si>
  <si>
    <t>94550</t>
  </si>
  <si>
    <t>94551</t>
  </si>
  <si>
    <t>94553</t>
  </si>
  <si>
    <t>94560</t>
  </si>
  <si>
    <t>94561</t>
  </si>
  <si>
    <t>94564</t>
  </si>
  <si>
    <t>94565</t>
  </si>
  <si>
    <t>94566</t>
  </si>
  <si>
    <t>94568</t>
  </si>
  <si>
    <t>94577</t>
  </si>
  <si>
    <t>94578</t>
  </si>
  <si>
    <t>94588</t>
  </si>
  <si>
    <t>94596</t>
  </si>
  <si>
    <t>94597</t>
  </si>
  <si>
    <t>94598</t>
  </si>
  <si>
    <t>3.9%</t>
  </si>
  <si>
    <t>94601</t>
  </si>
  <si>
    <t>94602</t>
  </si>
  <si>
    <t>94603</t>
  </si>
  <si>
    <t>94605</t>
  </si>
  <si>
    <t>3.55%</t>
  </si>
  <si>
    <t>94606</t>
  </si>
  <si>
    <t>94607</t>
  </si>
  <si>
    <t>94609</t>
  </si>
  <si>
    <t>94610</t>
  </si>
  <si>
    <t>94611</t>
  </si>
  <si>
    <t>94612</t>
  </si>
  <si>
    <t>94619</t>
  </si>
  <si>
    <t>94621</t>
  </si>
  <si>
    <t>94702</t>
  </si>
  <si>
    <t>94703</t>
  </si>
  <si>
    <t>94704</t>
  </si>
  <si>
    <t>94705</t>
  </si>
  <si>
    <t>94706</t>
  </si>
  <si>
    <t>94709</t>
  </si>
  <si>
    <t>94710</t>
  </si>
  <si>
    <t>94801</t>
  </si>
  <si>
    <t>94803</t>
  </si>
  <si>
    <t>94804</t>
  </si>
  <si>
    <t>94806</t>
  </si>
  <si>
    <t>94901</t>
  </si>
  <si>
    <t>94903</t>
  </si>
  <si>
    <t>94941</t>
  </si>
  <si>
    <t>94960</t>
  </si>
  <si>
    <t>94965</t>
  </si>
  <si>
    <t>99.86%</t>
  </si>
  <si>
    <t>87.59%</t>
  </si>
  <si>
    <t>8.16%</t>
  </si>
  <si>
    <t>3.19%</t>
  </si>
  <si>
    <t>29.43%</t>
  </si>
  <si>
    <t>13.48%</t>
  </si>
  <si>
    <t>55.32%</t>
  </si>
  <si>
    <t>83.33%</t>
  </si>
  <si>
    <t>10.28%</t>
  </si>
  <si>
    <t>4.96%</t>
  </si>
  <si>
    <t>53.55%</t>
  </si>
  <si>
    <t>46.45%</t>
  </si>
  <si>
    <t>Dollar of Rent Data for San Jose, Calif. (Metro) (2024)</t>
  </si>
  <si>
    <t>Property Characteristics of San Jose, Calif. (Metro)</t>
  </si>
  <si>
    <t>94040</t>
  </si>
  <si>
    <t>94041</t>
  </si>
  <si>
    <t>94043</t>
  </si>
  <si>
    <t>94086</t>
  </si>
  <si>
    <t>94087</t>
  </si>
  <si>
    <t>7.69%</t>
  </si>
  <si>
    <t>95008</t>
  </si>
  <si>
    <t>95020</t>
  </si>
  <si>
    <t>95023</t>
  </si>
  <si>
    <t>95030</t>
  </si>
  <si>
    <t>95035</t>
  </si>
  <si>
    <t>95037</t>
  </si>
  <si>
    <t>95050</t>
  </si>
  <si>
    <t>95110</t>
  </si>
  <si>
    <t>11.54%</t>
  </si>
  <si>
    <t>95112</t>
  </si>
  <si>
    <t>95113</t>
  </si>
  <si>
    <t>95116</t>
  </si>
  <si>
    <t>95117</t>
  </si>
  <si>
    <t>95122</t>
  </si>
  <si>
    <t>95124</t>
  </si>
  <si>
    <t>95125</t>
  </si>
  <si>
    <t>10.26%</t>
  </si>
  <si>
    <t>95126</t>
  </si>
  <si>
    <t>95128</t>
  </si>
  <si>
    <t>95133</t>
  </si>
  <si>
    <t>95134</t>
  </si>
  <si>
    <t>95138</t>
  </si>
  <si>
    <t>95307</t>
  </si>
  <si>
    <t>99.96%</t>
  </si>
  <si>
    <t>79.49%</t>
  </si>
  <si>
    <t>12.82%</t>
  </si>
  <si>
    <t>6.41%</t>
  </si>
  <si>
    <t>23.08%</t>
  </si>
  <si>
    <t>52.56%</t>
  </si>
  <si>
    <t>46.15%</t>
  </si>
  <si>
    <t>53.85%</t>
  </si>
  <si>
    <t>Dollar of Rent Data for Santa Barbara, Calif. (Metro) (2024)</t>
  </si>
  <si>
    <t>46 cents</t>
  </si>
  <si>
    <t>Property Characteristics of Santa Barbara, Calif. (Metro)</t>
  </si>
  <si>
    <t>93013</t>
  </si>
  <si>
    <t>93101</t>
  </si>
  <si>
    <t>93103</t>
  </si>
  <si>
    <t>93105</t>
  </si>
  <si>
    <t>93109</t>
  </si>
  <si>
    <t>93110</t>
  </si>
  <si>
    <t>93111</t>
  </si>
  <si>
    <t>93117</t>
  </si>
  <si>
    <t>93436</t>
  </si>
  <si>
    <t>93454</t>
  </si>
  <si>
    <t>93455</t>
  </si>
  <si>
    <t>93458</t>
  </si>
  <si>
    <t>93460</t>
  </si>
  <si>
    <t>85.0%</t>
  </si>
  <si>
    <t>65.0%</t>
  </si>
  <si>
    <t>70.0%</t>
  </si>
  <si>
    <t>Dollar of Rent Data for Stockton, Calif. (Metro) (2024)</t>
  </si>
  <si>
    <t>Property Characteristics of Stockton, Calif. (Metro)</t>
  </si>
  <si>
    <t>4.55%</t>
  </si>
  <si>
    <t>95204</t>
  </si>
  <si>
    <t>13.64%</t>
  </si>
  <si>
    <t>95207</t>
  </si>
  <si>
    <t>95209</t>
  </si>
  <si>
    <t>95210</t>
  </si>
  <si>
    <t>95219</t>
  </si>
  <si>
    <t>22.73%</t>
  </si>
  <si>
    <t>95240</t>
  </si>
  <si>
    <t>95304</t>
  </si>
  <si>
    <t>95336</t>
  </si>
  <si>
    <t>95376</t>
  </si>
  <si>
    <t>100.0%</t>
  </si>
  <si>
    <t>31.82%</t>
  </si>
  <si>
    <t>54.55%</t>
  </si>
  <si>
    <t>59.09%</t>
  </si>
  <si>
    <t>68.18%</t>
  </si>
  <si>
    <t>Dollar of Rent Data for Colorado Springs, Colo. (Metro) (2024)</t>
  </si>
  <si>
    <t>Property Characteristics of Colorado Springs, Colo. (Metro)</t>
  </si>
  <si>
    <t>3.51%</t>
  </si>
  <si>
    <t>80817</t>
  </si>
  <si>
    <t>7.02%</t>
  </si>
  <si>
    <t>80903</t>
  </si>
  <si>
    <t>5.26%</t>
  </si>
  <si>
    <t>80904</t>
  </si>
  <si>
    <t>1.75%</t>
  </si>
  <si>
    <t>80905</t>
  </si>
  <si>
    <t>80906</t>
  </si>
  <si>
    <t>12.28%</t>
  </si>
  <si>
    <t>80907</t>
  </si>
  <si>
    <t>22.81%</t>
  </si>
  <si>
    <t>80909</t>
  </si>
  <si>
    <t>80910</t>
  </si>
  <si>
    <t>80915</t>
  </si>
  <si>
    <t>8.77%</t>
  </si>
  <si>
    <t>80916</t>
  </si>
  <si>
    <t>15.79%</t>
  </si>
  <si>
    <t>80918</t>
  </si>
  <si>
    <t>80919</t>
  </si>
  <si>
    <t>80921</t>
  </si>
  <si>
    <t>80922</t>
  </si>
  <si>
    <t>92.98%</t>
  </si>
  <si>
    <t>31.58%</t>
  </si>
  <si>
    <t>49.12%</t>
  </si>
  <si>
    <t>52.63%</t>
  </si>
  <si>
    <t>26.32%</t>
  </si>
  <si>
    <t>50.88%</t>
  </si>
  <si>
    <t>Dollar of Rent Data for Denver, Colo. (Metro) (2024)</t>
  </si>
  <si>
    <t>Property Characteristics of Denver, Colo. (Metro)</t>
  </si>
  <si>
    <t>0.27%</t>
  </si>
  <si>
    <t>22060</t>
  </si>
  <si>
    <t>0.54%</t>
  </si>
  <si>
    <t>80002</t>
  </si>
  <si>
    <t>80003</t>
  </si>
  <si>
    <t>1.62%</t>
  </si>
  <si>
    <t>80004</t>
  </si>
  <si>
    <t>5.93%</t>
  </si>
  <si>
    <t>80010</t>
  </si>
  <si>
    <t>3.5%</t>
  </si>
  <si>
    <t>80011</t>
  </si>
  <si>
    <t>80012</t>
  </si>
  <si>
    <t>80013</t>
  </si>
  <si>
    <t>80014</t>
  </si>
  <si>
    <t>80016</t>
  </si>
  <si>
    <t>80017</t>
  </si>
  <si>
    <t>1.35%</t>
  </si>
  <si>
    <t>80020</t>
  </si>
  <si>
    <t>80021</t>
  </si>
  <si>
    <t>80023</t>
  </si>
  <si>
    <t>80030</t>
  </si>
  <si>
    <t>80031</t>
  </si>
  <si>
    <t>2.43%</t>
  </si>
  <si>
    <t>80033</t>
  </si>
  <si>
    <t>80104</t>
  </si>
  <si>
    <t>80108</t>
  </si>
  <si>
    <t>80109</t>
  </si>
  <si>
    <t>80110</t>
  </si>
  <si>
    <t>80111</t>
  </si>
  <si>
    <t>80112</t>
  </si>
  <si>
    <t>1.89%</t>
  </si>
  <si>
    <t>80113</t>
  </si>
  <si>
    <t>80120</t>
  </si>
  <si>
    <t>80122</t>
  </si>
  <si>
    <t>80123</t>
  </si>
  <si>
    <t>80126</t>
  </si>
  <si>
    <t>80127</t>
  </si>
  <si>
    <t>80128</t>
  </si>
  <si>
    <t>80129</t>
  </si>
  <si>
    <t>80134</t>
  </si>
  <si>
    <t>80138</t>
  </si>
  <si>
    <t>80201</t>
  </si>
  <si>
    <t>80203</t>
  </si>
  <si>
    <t>80204</t>
  </si>
  <si>
    <t>80205</t>
  </si>
  <si>
    <t>4.04%</t>
  </si>
  <si>
    <t>80206</t>
  </si>
  <si>
    <t>80209</t>
  </si>
  <si>
    <t>80210</t>
  </si>
  <si>
    <t>80211</t>
  </si>
  <si>
    <t>80212</t>
  </si>
  <si>
    <t>80214</t>
  </si>
  <si>
    <t>80215</t>
  </si>
  <si>
    <t>4.85%</t>
  </si>
  <si>
    <t>80218</t>
  </si>
  <si>
    <t>80219</t>
  </si>
  <si>
    <t>80220</t>
  </si>
  <si>
    <t>80221</t>
  </si>
  <si>
    <t>3.77%</t>
  </si>
  <si>
    <t>80222</t>
  </si>
  <si>
    <t>80223</t>
  </si>
  <si>
    <t>80224</t>
  </si>
  <si>
    <t>80226</t>
  </si>
  <si>
    <t>80227</t>
  </si>
  <si>
    <t>80228</t>
  </si>
  <si>
    <t>80229</t>
  </si>
  <si>
    <t>80231</t>
  </si>
  <si>
    <t>80232</t>
  </si>
  <si>
    <t>80233</t>
  </si>
  <si>
    <t>80234</t>
  </si>
  <si>
    <t>80235</t>
  </si>
  <si>
    <t>80236</t>
  </si>
  <si>
    <t>80237</t>
  </si>
  <si>
    <t>80238</t>
  </si>
  <si>
    <t>80239</t>
  </si>
  <si>
    <t>80241</t>
  </si>
  <si>
    <t>80246</t>
  </si>
  <si>
    <t>80247</t>
  </si>
  <si>
    <t>80260</t>
  </si>
  <si>
    <t>80303</t>
  </si>
  <si>
    <t>80401</t>
  </si>
  <si>
    <t>80452</t>
  </si>
  <si>
    <t>80601</t>
  </si>
  <si>
    <t>80640</t>
  </si>
  <si>
    <t>100.07%</t>
  </si>
  <si>
    <t>7.01%</t>
  </si>
  <si>
    <t>2.16%</t>
  </si>
  <si>
    <t>39.35%</t>
  </si>
  <si>
    <t>25.61%</t>
  </si>
  <si>
    <t>30.19%</t>
  </si>
  <si>
    <t>64.15%</t>
  </si>
  <si>
    <t>10.24%</t>
  </si>
  <si>
    <t>12.67%</t>
  </si>
  <si>
    <t>5.39%</t>
  </si>
  <si>
    <t>4.58%</t>
  </si>
  <si>
    <t>53.1%</t>
  </si>
  <si>
    <t>46.9%</t>
  </si>
  <si>
    <t>Dollar of Rent Data for Bridgeport, Conn. (Metro) (2024)</t>
  </si>
  <si>
    <t>13 cents</t>
  </si>
  <si>
    <t>Property Characteristics of Bridgeport, Conn. (Metro)</t>
  </si>
  <si>
    <t>2.25%</t>
  </si>
  <si>
    <t>6484</t>
  </si>
  <si>
    <t>10.11%</t>
  </si>
  <si>
    <t>6604</t>
  </si>
  <si>
    <t>6.74%</t>
  </si>
  <si>
    <t>6605</t>
  </si>
  <si>
    <t>7.87%</t>
  </si>
  <si>
    <t>6606</t>
  </si>
  <si>
    <t>6607</t>
  </si>
  <si>
    <t>6608</t>
  </si>
  <si>
    <t>1.12%</t>
  </si>
  <si>
    <t>6611</t>
  </si>
  <si>
    <t>6614</t>
  </si>
  <si>
    <t>6615</t>
  </si>
  <si>
    <t>6804</t>
  </si>
  <si>
    <t>6810</t>
  </si>
  <si>
    <t>6811</t>
  </si>
  <si>
    <t>5.62%</t>
  </si>
  <si>
    <t>6850</t>
  </si>
  <si>
    <t>6851</t>
  </si>
  <si>
    <t>6854</t>
  </si>
  <si>
    <t>6855</t>
  </si>
  <si>
    <t>6877</t>
  </si>
  <si>
    <t>6901</t>
  </si>
  <si>
    <t>25.84%</t>
  </si>
  <si>
    <t>6902</t>
  </si>
  <si>
    <t>6905</t>
  </si>
  <si>
    <t>6906</t>
  </si>
  <si>
    <t>94954</t>
  </si>
  <si>
    <t>84.27%</t>
  </si>
  <si>
    <t>4.49%</t>
  </si>
  <si>
    <t>3.37%</t>
  </si>
  <si>
    <t>26.97%</t>
  </si>
  <si>
    <t>31.46%</t>
  </si>
  <si>
    <t>38.2%</t>
  </si>
  <si>
    <t>76.4%</t>
  </si>
  <si>
    <t>11.24%</t>
  </si>
  <si>
    <t>52.81%</t>
  </si>
  <si>
    <t>47.19%</t>
  </si>
  <si>
    <t>Dollar of Rent Data for Hartford, Conn. (Metro) (2024)</t>
  </si>
  <si>
    <t>14 cents</t>
  </si>
  <si>
    <t>40 cents</t>
  </si>
  <si>
    <t>Property Characteristics of Hartford, Conn. (Metro)</t>
  </si>
  <si>
    <t>0.87%</t>
  </si>
  <si>
    <t>27455</t>
  </si>
  <si>
    <t>1.74%</t>
  </si>
  <si>
    <t>6002</t>
  </si>
  <si>
    <t>8.7%</t>
  </si>
  <si>
    <t>6010</t>
  </si>
  <si>
    <t>6029</t>
  </si>
  <si>
    <t>2.61%</t>
  </si>
  <si>
    <t>6032</t>
  </si>
  <si>
    <t>6035</t>
  </si>
  <si>
    <t>3.48%</t>
  </si>
  <si>
    <t>6040</t>
  </si>
  <si>
    <t>6042</t>
  </si>
  <si>
    <t>6051</t>
  </si>
  <si>
    <t>5.22%</t>
  </si>
  <si>
    <t>6053</t>
  </si>
  <si>
    <t>6062</t>
  </si>
  <si>
    <t>6066</t>
  </si>
  <si>
    <t>6070</t>
  </si>
  <si>
    <t>6076</t>
  </si>
  <si>
    <t>6082</t>
  </si>
  <si>
    <t>6088</t>
  </si>
  <si>
    <t>6095</t>
  </si>
  <si>
    <t>6096</t>
  </si>
  <si>
    <t>6103</t>
  </si>
  <si>
    <t>6.09%</t>
  </si>
  <si>
    <t>6105</t>
  </si>
  <si>
    <t>10.43%</t>
  </si>
  <si>
    <t>6106</t>
  </si>
  <si>
    <t>6107</t>
  </si>
  <si>
    <t>6108</t>
  </si>
  <si>
    <t>6109</t>
  </si>
  <si>
    <t>6111</t>
  </si>
  <si>
    <t>6112</t>
  </si>
  <si>
    <t>6114</t>
  </si>
  <si>
    <t>6118</t>
  </si>
  <si>
    <t>7.83%</t>
  </si>
  <si>
    <t>6119</t>
  </si>
  <si>
    <t>6120</t>
  </si>
  <si>
    <t>6279</t>
  </si>
  <si>
    <t>4.35%</t>
  </si>
  <si>
    <t>6457</t>
  </si>
  <si>
    <t>6475</t>
  </si>
  <si>
    <t>6479</t>
  </si>
  <si>
    <t>6489</t>
  </si>
  <si>
    <t>98683</t>
  </si>
  <si>
    <t>90.43%</t>
  </si>
  <si>
    <t>15.65%</t>
  </si>
  <si>
    <t>13.91%</t>
  </si>
  <si>
    <t>69.57%</t>
  </si>
  <si>
    <t>76.52%</t>
  </si>
  <si>
    <t>12.17%</t>
  </si>
  <si>
    <t>59.13%</t>
  </si>
  <si>
    <t>40.87%</t>
  </si>
  <si>
    <t>Dollar of Rent Data for New Haven, Conn. (Metro) (2024)</t>
  </si>
  <si>
    <t>Property Characteristics of New Haven, Conn. (Metro)</t>
  </si>
  <si>
    <t>2.78%</t>
  </si>
  <si>
    <t>6401</t>
  </si>
  <si>
    <t>1.39%</t>
  </si>
  <si>
    <t>6403</t>
  </si>
  <si>
    <t>4.17%</t>
  </si>
  <si>
    <t>6405</t>
  </si>
  <si>
    <t>6410</t>
  </si>
  <si>
    <t>6450</t>
  </si>
  <si>
    <t>6451</t>
  </si>
  <si>
    <t>6461</t>
  </si>
  <si>
    <t>6472</t>
  </si>
  <si>
    <t>6473</t>
  </si>
  <si>
    <t>6477</t>
  </si>
  <si>
    <t>6510</t>
  </si>
  <si>
    <t>16.67%</t>
  </si>
  <si>
    <t>6511</t>
  </si>
  <si>
    <t>6512</t>
  </si>
  <si>
    <t>6513</t>
  </si>
  <si>
    <t>6514</t>
  </si>
  <si>
    <t>6515</t>
  </si>
  <si>
    <t>11.11%</t>
  </si>
  <si>
    <t>6516</t>
  </si>
  <si>
    <t>6517</t>
  </si>
  <si>
    <t>6518</t>
  </si>
  <si>
    <t>6519</t>
  </si>
  <si>
    <t>6702</t>
  </si>
  <si>
    <t>6704</t>
  </si>
  <si>
    <t>9.72%</t>
  </si>
  <si>
    <t>6705</t>
  </si>
  <si>
    <t>6706</t>
  </si>
  <si>
    <t>6708</t>
  </si>
  <si>
    <t>6716</t>
  </si>
  <si>
    <t>6770</t>
  </si>
  <si>
    <t>84.72%</t>
  </si>
  <si>
    <t>12.5%</t>
  </si>
  <si>
    <t>23.61%</t>
  </si>
  <si>
    <t>15.28%</t>
  </si>
  <si>
    <t>55.56%</t>
  </si>
  <si>
    <t>72.22%</t>
  </si>
  <si>
    <t>22.22%</t>
  </si>
  <si>
    <t>70.83%</t>
  </si>
  <si>
    <t>29.17%</t>
  </si>
  <si>
    <t>Dollar of Rent Data for Washington, D.C. (Metro) (2024)</t>
  </si>
  <si>
    <t>Property Characteristics of Washington, D.C. (Metro)</t>
  </si>
  <si>
    <t>20001</t>
  </si>
  <si>
    <t>20002</t>
  </si>
  <si>
    <t>20003</t>
  </si>
  <si>
    <t>20005</t>
  </si>
  <si>
    <t>20007</t>
  </si>
  <si>
    <t>20008</t>
  </si>
  <si>
    <t>20009</t>
  </si>
  <si>
    <t>20010</t>
  </si>
  <si>
    <t>20011</t>
  </si>
  <si>
    <t>20012</t>
  </si>
  <si>
    <t>20015</t>
  </si>
  <si>
    <t>20016</t>
  </si>
  <si>
    <t>20017</t>
  </si>
  <si>
    <t>20018</t>
  </si>
  <si>
    <t>20019</t>
  </si>
  <si>
    <t>6.03%</t>
  </si>
  <si>
    <t>20024</t>
  </si>
  <si>
    <t>4.61%</t>
  </si>
  <si>
    <t>20032</t>
  </si>
  <si>
    <t>20109</t>
  </si>
  <si>
    <t>20110</t>
  </si>
  <si>
    <t>20120</t>
  </si>
  <si>
    <t>20147</t>
  </si>
  <si>
    <t>20148</t>
  </si>
  <si>
    <t>20151</t>
  </si>
  <si>
    <t>20155</t>
  </si>
  <si>
    <t>20164</t>
  </si>
  <si>
    <t>20165</t>
  </si>
  <si>
    <t>20170</t>
  </si>
  <si>
    <t>20171</t>
  </si>
  <si>
    <t>20186</t>
  </si>
  <si>
    <t>20190</t>
  </si>
  <si>
    <t>20191</t>
  </si>
  <si>
    <t>20601</t>
  </si>
  <si>
    <t>20603</t>
  </si>
  <si>
    <t>20640</t>
  </si>
  <si>
    <t>20646</t>
  </si>
  <si>
    <t>20705</t>
  </si>
  <si>
    <t>20707</t>
  </si>
  <si>
    <t>20708</t>
  </si>
  <si>
    <t>20710</t>
  </si>
  <si>
    <t>20712</t>
  </si>
  <si>
    <t>20716</t>
  </si>
  <si>
    <t>20722</t>
  </si>
  <si>
    <t>20737</t>
  </si>
  <si>
    <t>20740</t>
  </si>
  <si>
    <t>20743</t>
  </si>
  <si>
    <t>20744</t>
  </si>
  <si>
    <t>20745</t>
  </si>
  <si>
    <t>20746</t>
  </si>
  <si>
    <t>20747</t>
  </si>
  <si>
    <t>20748</t>
  </si>
  <si>
    <t>20770</t>
  </si>
  <si>
    <t>20774</t>
  </si>
  <si>
    <t>20781</t>
  </si>
  <si>
    <t>20782</t>
  </si>
  <si>
    <t>20784</t>
  </si>
  <si>
    <t>20785</t>
  </si>
  <si>
    <t>20815</t>
  </si>
  <si>
    <t>20850</t>
  </si>
  <si>
    <t>20851</t>
  </si>
  <si>
    <t>20852</t>
  </si>
  <si>
    <t>20855</t>
  </si>
  <si>
    <t>20871</t>
  </si>
  <si>
    <t>20872</t>
  </si>
  <si>
    <t>20874</t>
  </si>
  <si>
    <t>20876</t>
  </si>
  <si>
    <t>20877</t>
  </si>
  <si>
    <t>20878</t>
  </si>
  <si>
    <t>20879</t>
  </si>
  <si>
    <t>20886</t>
  </si>
  <si>
    <t>20895</t>
  </si>
  <si>
    <t>20902</t>
  </si>
  <si>
    <t>20903</t>
  </si>
  <si>
    <t>20904</t>
  </si>
  <si>
    <t>20906</t>
  </si>
  <si>
    <t>20910</t>
  </si>
  <si>
    <t>2.84%</t>
  </si>
  <si>
    <t>20912</t>
  </si>
  <si>
    <t>21701</t>
  </si>
  <si>
    <t>21702</t>
  </si>
  <si>
    <t>21703</t>
  </si>
  <si>
    <t>21771</t>
  </si>
  <si>
    <t>22003</t>
  </si>
  <si>
    <t>22030</t>
  </si>
  <si>
    <t>22042</t>
  </si>
  <si>
    <t>22079</t>
  </si>
  <si>
    <t>22172</t>
  </si>
  <si>
    <t>22191</t>
  </si>
  <si>
    <t>22192</t>
  </si>
  <si>
    <t>22201</t>
  </si>
  <si>
    <t>22202</t>
  </si>
  <si>
    <t>22203</t>
  </si>
  <si>
    <t>22207</t>
  </si>
  <si>
    <t>22209</t>
  </si>
  <si>
    <t>22213</t>
  </si>
  <si>
    <t>22302</t>
  </si>
  <si>
    <t>22304</t>
  </si>
  <si>
    <t>22305</t>
  </si>
  <si>
    <t>22306</t>
  </si>
  <si>
    <t>22309</t>
  </si>
  <si>
    <t>22311</t>
  </si>
  <si>
    <t>22312</t>
  </si>
  <si>
    <t>22314</t>
  </si>
  <si>
    <t>22315</t>
  </si>
  <si>
    <t>22401</t>
  </si>
  <si>
    <t>22405</t>
  </si>
  <si>
    <t>22407</t>
  </si>
  <si>
    <t>22408</t>
  </si>
  <si>
    <t>22554</t>
  </si>
  <si>
    <t>98104</t>
  </si>
  <si>
    <t>99.71%</t>
  </si>
  <si>
    <t>72.34%</t>
  </si>
  <si>
    <t>13.83%</t>
  </si>
  <si>
    <t>28.37%</t>
  </si>
  <si>
    <t>25.89%</t>
  </si>
  <si>
    <t>43.26%</t>
  </si>
  <si>
    <t>40.07%</t>
  </si>
  <si>
    <t>18.44%</t>
  </si>
  <si>
    <t>15.6%</t>
  </si>
  <si>
    <t>8.87%</t>
  </si>
  <si>
    <t>69.5%</t>
  </si>
  <si>
    <t>30.5%</t>
  </si>
  <si>
    <t>Dollar of Rent Data for Deltona, Fla. (Metro) (2024)</t>
  </si>
  <si>
    <t>Property Characteristics of Deltona, Fla. (Metro)</t>
  </si>
  <si>
    <t>25.93%</t>
  </si>
  <si>
    <t>32114</t>
  </si>
  <si>
    <t>3.7%</t>
  </si>
  <si>
    <t>32117</t>
  </si>
  <si>
    <t>32118</t>
  </si>
  <si>
    <t>7.41%</t>
  </si>
  <si>
    <t>32119</t>
  </si>
  <si>
    <t>32129</t>
  </si>
  <si>
    <t>32168</t>
  </si>
  <si>
    <t>32174</t>
  </si>
  <si>
    <t>18.52%</t>
  </si>
  <si>
    <t>32720</t>
  </si>
  <si>
    <t>32724</t>
  </si>
  <si>
    <t>32763</t>
  </si>
  <si>
    <t>88.89%</t>
  </si>
  <si>
    <t>29.63%</t>
  </si>
  <si>
    <t>51.85%</t>
  </si>
  <si>
    <t>70.37%</t>
  </si>
  <si>
    <t>Dollar of Rent Data for Jacksonville, Fla. (Metro) (2024)</t>
  </si>
  <si>
    <t>41 cents</t>
  </si>
  <si>
    <t>Property Characteristics of Jacksonville, Fla. (Metro)</t>
  </si>
  <si>
    <t>1.32%</t>
  </si>
  <si>
    <t>32003</t>
  </si>
  <si>
    <t>2.63%</t>
  </si>
  <si>
    <t>32065</t>
  </si>
  <si>
    <t>32068</t>
  </si>
  <si>
    <t>32080</t>
  </si>
  <si>
    <t>32084</t>
  </si>
  <si>
    <t>32097</t>
  </si>
  <si>
    <t>32204</t>
  </si>
  <si>
    <t>3.95%</t>
  </si>
  <si>
    <t>32205</t>
  </si>
  <si>
    <t>32207</t>
  </si>
  <si>
    <t>32209</t>
  </si>
  <si>
    <t>32210</t>
  </si>
  <si>
    <t>32211</t>
  </si>
  <si>
    <t>32216</t>
  </si>
  <si>
    <t>32218</t>
  </si>
  <si>
    <t>32219</t>
  </si>
  <si>
    <t>32222</t>
  </si>
  <si>
    <t>6.58%</t>
  </si>
  <si>
    <t>32224</t>
  </si>
  <si>
    <t>32225</t>
  </si>
  <si>
    <t>32233</t>
  </si>
  <si>
    <t>10.53%</t>
  </si>
  <si>
    <t>32244</t>
  </si>
  <si>
    <t>7.89%</t>
  </si>
  <si>
    <t>32246</t>
  </si>
  <si>
    <t>32256</t>
  </si>
  <si>
    <t>32257</t>
  </si>
  <si>
    <t>32258</t>
  </si>
  <si>
    <t>32259</t>
  </si>
  <si>
    <t>32277</t>
  </si>
  <si>
    <t>78723</t>
  </si>
  <si>
    <t>100.03%</t>
  </si>
  <si>
    <t>98.68%</t>
  </si>
  <si>
    <t>38.16%</t>
  </si>
  <si>
    <t>22.37%</t>
  </si>
  <si>
    <t>39.47%</t>
  </si>
  <si>
    <t>21.05%</t>
  </si>
  <si>
    <t>30.26%</t>
  </si>
  <si>
    <t>18.42%</t>
  </si>
  <si>
    <t>48.68%</t>
  </si>
  <si>
    <t>51.32%</t>
  </si>
  <si>
    <t>Dollar of Rent Data for Lakeland, Fla. (Metro) (2024)</t>
  </si>
  <si>
    <t>Property Characteristics of Lakeland, Fla. (Metro)</t>
  </si>
  <si>
    <t>10.71%</t>
  </si>
  <si>
    <t>33803</t>
  </si>
  <si>
    <t>3.57%</t>
  </si>
  <si>
    <t>33805</t>
  </si>
  <si>
    <t>33809</t>
  </si>
  <si>
    <t>7.14%</t>
  </si>
  <si>
    <t>33810</t>
  </si>
  <si>
    <t>33811</t>
  </si>
  <si>
    <t>33813</t>
  </si>
  <si>
    <t>21.43%</t>
  </si>
  <si>
    <t>33815</t>
  </si>
  <si>
    <t>33830</t>
  </si>
  <si>
    <t>17.86%</t>
  </si>
  <si>
    <t>33880</t>
  </si>
  <si>
    <t>33881</t>
  </si>
  <si>
    <t>33897</t>
  </si>
  <si>
    <t>57.14%</t>
  </si>
  <si>
    <t>32.14%</t>
  </si>
  <si>
    <t>46.43%</t>
  </si>
  <si>
    <t>53.57%</t>
  </si>
  <si>
    <t>Dollar of Rent Data for Miami, Fla. (Metro) (2024)</t>
  </si>
  <si>
    <t>30 cents</t>
  </si>
  <si>
    <t>Property Characteristics of Miami, Fla. (Metro)</t>
  </si>
  <si>
    <t>0.28%</t>
  </si>
  <si>
    <t>11385</t>
  </si>
  <si>
    <t>33004</t>
  </si>
  <si>
    <t>2.52%</t>
  </si>
  <si>
    <t>33009</t>
  </si>
  <si>
    <t>33010</t>
  </si>
  <si>
    <t>0.56%</t>
  </si>
  <si>
    <t>33012</t>
  </si>
  <si>
    <t>33014</t>
  </si>
  <si>
    <t>33016</t>
  </si>
  <si>
    <t>3.08%</t>
  </si>
  <si>
    <t>33020</t>
  </si>
  <si>
    <t>0.84%</t>
  </si>
  <si>
    <t>33021</t>
  </si>
  <si>
    <t>1.4%</t>
  </si>
  <si>
    <t>33023</t>
  </si>
  <si>
    <t>33024</t>
  </si>
  <si>
    <t>33025</t>
  </si>
  <si>
    <t>33028</t>
  </si>
  <si>
    <t>33030</t>
  </si>
  <si>
    <t>33032</t>
  </si>
  <si>
    <t>33034</t>
  </si>
  <si>
    <t>33054</t>
  </si>
  <si>
    <t>33056</t>
  </si>
  <si>
    <t>1.96%</t>
  </si>
  <si>
    <t>33060</t>
  </si>
  <si>
    <t>33062</t>
  </si>
  <si>
    <t>33063</t>
  </si>
  <si>
    <t>1.68%</t>
  </si>
  <si>
    <t>33064</t>
  </si>
  <si>
    <t>33065</t>
  </si>
  <si>
    <t>33068</t>
  </si>
  <si>
    <t>33069</t>
  </si>
  <si>
    <t>33071</t>
  </si>
  <si>
    <t>33073</t>
  </si>
  <si>
    <t>2.24%</t>
  </si>
  <si>
    <t>33125</t>
  </si>
  <si>
    <t>33127</t>
  </si>
  <si>
    <t>33128</t>
  </si>
  <si>
    <t>33130</t>
  </si>
  <si>
    <t>33132</t>
  </si>
  <si>
    <t>33133</t>
  </si>
  <si>
    <t>33134</t>
  </si>
  <si>
    <t>33135</t>
  </si>
  <si>
    <t>33136</t>
  </si>
  <si>
    <t>33137</t>
  </si>
  <si>
    <t>33138</t>
  </si>
  <si>
    <t>33139</t>
  </si>
  <si>
    <t>33141</t>
  </si>
  <si>
    <t>33142</t>
  </si>
  <si>
    <t>33143</t>
  </si>
  <si>
    <t>33145</t>
  </si>
  <si>
    <t>33147</t>
  </si>
  <si>
    <t>33150</t>
  </si>
  <si>
    <t>33157</t>
  </si>
  <si>
    <t>33160</t>
  </si>
  <si>
    <t>5.6%</t>
  </si>
  <si>
    <t>33161</t>
  </si>
  <si>
    <t>33162</t>
  </si>
  <si>
    <t>33165</t>
  </si>
  <si>
    <t>33166</t>
  </si>
  <si>
    <t>33169</t>
  </si>
  <si>
    <t>33174</t>
  </si>
  <si>
    <t>33176</t>
  </si>
  <si>
    <t>33178</t>
  </si>
  <si>
    <t>33179</t>
  </si>
  <si>
    <t>33181</t>
  </si>
  <si>
    <t>33186</t>
  </si>
  <si>
    <t>33196</t>
  </si>
  <si>
    <t>33304</t>
  </si>
  <si>
    <t>33305</t>
  </si>
  <si>
    <t>33306</t>
  </si>
  <si>
    <t>33308</t>
  </si>
  <si>
    <t>33309</t>
  </si>
  <si>
    <t>33311</t>
  </si>
  <si>
    <t>33312</t>
  </si>
  <si>
    <t>33313</t>
  </si>
  <si>
    <t>33314</t>
  </si>
  <si>
    <t>33315</t>
  </si>
  <si>
    <t>33316</t>
  </si>
  <si>
    <t>33317</t>
  </si>
  <si>
    <t>33319</t>
  </si>
  <si>
    <t>33321</t>
  </si>
  <si>
    <t>33322</t>
  </si>
  <si>
    <t>33324</t>
  </si>
  <si>
    <t>33325</t>
  </si>
  <si>
    <t>33334</t>
  </si>
  <si>
    <t>33351</t>
  </si>
  <si>
    <t>33401</t>
  </si>
  <si>
    <t>33402</t>
  </si>
  <si>
    <t>33403</t>
  </si>
  <si>
    <t>33404</t>
  </si>
  <si>
    <t>33405</t>
  </si>
  <si>
    <t>33406</t>
  </si>
  <si>
    <t>33407</t>
  </si>
  <si>
    <t>33409</t>
  </si>
  <si>
    <t>33410</t>
  </si>
  <si>
    <t>33411</t>
  </si>
  <si>
    <t>33414</t>
  </si>
  <si>
    <t>33415</t>
  </si>
  <si>
    <t>33417</t>
  </si>
  <si>
    <t>33426</t>
  </si>
  <si>
    <t>33428</t>
  </si>
  <si>
    <t>33430</t>
  </si>
  <si>
    <t>33431</t>
  </si>
  <si>
    <t>33432</t>
  </si>
  <si>
    <t>33433</t>
  </si>
  <si>
    <t>33434</t>
  </si>
  <si>
    <t>33435</t>
  </si>
  <si>
    <t>33436</t>
  </si>
  <si>
    <t>33437</t>
  </si>
  <si>
    <t>33441</t>
  </si>
  <si>
    <t>33442</t>
  </si>
  <si>
    <t>2.8%</t>
  </si>
  <si>
    <t>33460</t>
  </si>
  <si>
    <t>33461</t>
  </si>
  <si>
    <t>33462</t>
  </si>
  <si>
    <t>33463</t>
  </si>
  <si>
    <t>33483</t>
  </si>
  <si>
    <t>33484</t>
  </si>
  <si>
    <t>33486</t>
  </si>
  <si>
    <t>37128</t>
  </si>
  <si>
    <t>73134</t>
  </si>
  <si>
    <t>84.87%</t>
  </si>
  <si>
    <t>3.92%</t>
  </si>
  <si>
    <t>5.88%</t>
  </si>
  <si>
    <t>35.29%</t>
  </si>
  <si>
    <t>17.09%</t>
  </si>
  <si>
    <t>41.74%</t>
  </si>
  <si>
    <t>62.75%</t>
  </si>
  <si>
    <t>16.53%</t>
  </si>
  <si>
    <t>6.72%</t>
  </si>
  <si>
    <t>31.09%</t>
  </si>
  <si>
    <t>68.91%</t>
  </si>
  <si>
    <t>Dollar of Rent Data for Orlando, Fla. (Metro) (2024)</t>
  </si>
  <si>
    <t>Property Characteristics of Orlando, Fla. (Metro)</t>
  </si>
  <si>
    <t>0.78%</t>
  </si>
  <si>
    <t>0</t>
  </si>
  <si>
    <t>2.34%</t>
  </si>
  <si>
    <t>32703</t>
  </si>
  <si>
    <t>1.56%</t>
  </si>
  <si>
    <t>32707</t>
  </si>
  <si>
    <t>32708</t>
  </si>
  <si>
    <t>32712</t>
  </si>
  <si>
    <t>3.12%</t>
  </si>
  <si>
    <t>32714</t>
  </si>
  <si>
    <t>32726</t>
  </si>
  <si>
    <t>32746</t>
  </si>
  <si>
    <t>32757</t>
  </si>
  <si>
    <t>32765</t>
  </si>
  <si>
    <t>32771</t>
  </si>
  <si>
    <t>32773</t>
  </si>
  <si>
    <t>32778</t>
  </si>
  <si>
    <t>32779</t>
  </si>
  <si>
    <t>32789</t>
  </si>
  <si>
    <t>4.69%</t>
  </si>
  <si>
    <t>32792</t>
  </si>
  <si>
    <t>3.91%</t>
  </si>
  <si>
    <t>32801</t>
  </si>
  <si>
    <t>32803</t>
  </si>
  <si>
    <t>32805</t>
  </si>
  <si>
    <t>32807</t>
  </si>
  <si>
    <t>32808</t>
  </si>
  <si>
    <t>32809</t>
  </si>
  <si>
    <t>32810</t>
  </si>
  <si>
    <t>32811</t>
  </si>
  <si>
    <t>32812</t>
  </si>
  <si>
    <t>32817</t>
  </si>
  <si>
    <t>6.25%</t>
  </si>
  <si>
    <t>32818</t>
  </si>
  <si>
    <t>32819</t>
  </si>
  <si>
    <t>32821</t>
  </si>
  <si>
    <t>32822</t>
  </si>
  <si>
    <t>32825</t>
  </si>
  <si>
    <t>32828</t>
  </si>
  <si>
    <t>32835</t>
  </si>
  <si>
    <t>32836</t>
  </si>
  <si>
    <t>32837</t>
  </si>
  <si>
    <t>32839</t>
  </si>
  <si>
    <t>34711</t>
  </si>
  <si>
    <t>34714</t>
  </si>
  <si>
    <t>34744</t>
  </si>
  <si>
    <t>34748</t>
  </si>
  <si>
    <t>34786</t>
  </si>
  <si>
    <t>34787</t>
  </si>
  <si>
    <t>34788</t>
  </si>
  <si>
    <t>99.91%</t>
  </si>
  <si>
    <t>89.84%</t>
  </si>
  <si>
    <t>27.34%</t>
  </si>
  <si>
    <t>17.19%</t>
  </si>
  <si>
    <t>54.69%</t>
  </si>
  <si>
    <t>15.62%</t>
  </si>
  <si>
    <t>19.53%</t>
  </si>
  <si>
    <t>30.47%</t>
  </si>
  <si>
    <t>24.22%</t>
  </si>
  <si>
    <t>32.81%</t>
  </si>
  <si>
    <t>67.19%</t>
  </si>
  <si>
    <t>Dollar of Rent Data for Sarasota, Fla. (Metro) (2024)</t>
  </si>
  <si>
    <t>Property Characteristics of Sarasota, Fla. (Metro)</t>
  </si>
  <si>
    <t>34202</t>
  </si>
  <si>
    <t>34203</t>
  </si>
  <si>
    <t>34207</t>
  </si>
  <si>
    <t>34208</t>
  </si>
  <si>
    <t>34209</t>
  </si>
  <si>
    <t>34210</t>
  </si>
  <si>
    <t>34212</t>
  </si>
  <si>
    <t>34221</t>
  </si>
  <si>
    <t>34222</t>
  </si>
  <si>
    <t>34229</t>
  </si>
  <si>
    <t>34231</t>
  </si>
  <si>
    <t>34232</t>
  </si>
  <si>
    <t>34233</t>
  </si>
  <si>
    <t>34234</t>
  </si>
  <si>
    <t>34237</t>
  </si>
  <si>
    <t>34239</t>
  </si>
  <si>
    <t>34243</t>
  </si>
  <si>
    <t>34275</t>
  </si>
  <si>
    <t>34287</t>
  </si>
  <si>
    <t>74.19%</t>
  </si>
  <si>
    <t>16.13%</t>
  </si>
  <si>
    <t>29.03%</t>
  </si>
  <si>
    <t>35.48%</t>
  </si>
  <si>
    <t>41.94%</t>
  </si>
  <si>
    <t>Dollar of Rent Data for Tallahassee, Fla. (Metro) (2024)</t>
  </si>
  <si>
    <t>Property Characteristics of Tallahassee, Fla. (Metro)</t>
  </si>
  <si>
    <t>32301</t>
  </si>
  <si>
    <t>32303</t>
  </si>
  <si>
    <t>45.0%</t>
  </si>
  <si>
    <t>32304</t>
  </si>
  <si>
    <t>32308</t>
  </si>
  <si>
    <t>32311</t>
  </si>
  <si>
    <t>Dollar of Rent Data for Tampa, Fla. (Metro) (2024)</t>
  </si>
  <si>
    <t>29 cents</t>
  </si>
  <si>
    <t>Property Characteristics of Tampa, Fla. (Metro)</t>
  </si>
  <si>
    <t>1.52%</t>
  </si>
  <si>
    <t>33510</t>
  </si>
  <si>
    <t>33511</t>
  </si>
  <si>
    <t>1.02%</t>
  </si>
  <si>
    <t>33525</t>
  </si>
  <si>
    <t>0.51%</t>
  </si>
  <si>
    <t>33534</t>
  </si>
  <si>
    <t>33541</t>
  </si>
  <si>
    <t>33542</t>
  </si>
  <si>
    <t>33543</t>
  </si>
  <si>
    <t>33544</t>
  </si>
  <si>
    <t>33549</t>
  </si>
  <si>
    <t>33556</t>
  </si>
  <si>
    <t>2.03%</t>
  </si>
  <si>
    <t>33559</t>
  </si>
  <si>
    <t>33563</t>
  </si>
  <si>
    <t>33566</t>
  </si>
  <si>
    <t>33570</t>
  </si>
  <si>
    <t>33572</t>
  </si>
  <si>
    <t>2.54%</t>
  </si>
  <si>
    <t>33578</t>
  </si>
  <si>
    <t>33596</t>
  </si>
  <si>
    <t>33598</t>
  </si>
  <si>
    <t>33602</t>
  </si>
  <si>
    <t>33603</t>
  </si>
  <si>
    <t>33606</t>
  </si>
  <si>
    <t>33607</t>
  </si>
  <si>
    <t>33609</t>
  </si>
  <si>
    <t>33610</t>
  </si>
  <si>
    <t>33611</t>
  </si>
  <si>
    <t>33612</t>
  </si>
  <si>
    <t>4.57%</t>
  </si>
  <si>
    <t>33613</t>
  </si>
  <si>
    <t>5.58%</t>
  </si>
  <si>
    <t>33614</t>
  </si>
  <si>
    <t>33615</t>
  </si>
  <si>
    <t>33617</t>
  </si>
  <si>
    <t>33618</t>
  </si>
  <si>
    <t>33619</t>
  </si>
  <si>
    <t>33624</t>
  </si>
  <si>
    <t>33625</t>
  </si>
  <si>
    <t>33626</t>
  </si>
  <si>
    <t>33635</t>
  </si>
  <si>
    <t>33637</t>
  </si>
  <si>
    <t>33647</t>
  </si>
  <si>
    <t>33701</t>
  </si>
  <si>
    <t>33702</t>
  </si>
  <si>
    <t>33703</t>
  </si>
  <si>
    <t>33704</t>
  </si>
  <si>
    <t>33705</t>
  </si>
  <si>
    <t>33707</t>
  </si>
  <si>
    <t>33709</t>
  </si>
  <si>
    <t>33710</t>
  </si>
  <si>
    <t>33712</t>
  </si>
  <si>
    <t>33713</t>
  </si>
  <si>
    <t>33714</t>
  </si>
  <si>
    <t>33716</t>
  </si>
  <si>
    <t>33755</t>
  </si>
  <si>
    <t>33756</t>
  </si>
  <si>
    <t>33759</t>
  </si>
  <si>
    <t>33760</t>
  </si>
  <si>
    <t>33761</t>
  </si>
  <si>
    <t>33763</t>
  </si>
  <si>
    <t>33764</t>
  </si>
  <si>
    <t>33765</t>
  </si>
  <si>
    <t>33771</t>
  </si>
  <si>
    <t>33772</t>
  </si>
  <si>
    <t>33773</t>
  </si>
  <si>
    <t>33777</t>
  </si>
  <si>
    <t>4.06%</t>
  </si>
  <si>
    <t>33781</t>
  </si>
  <si>
    <t>33782</t>
  </si>
  <si>
    <t>34601</t>
  </si>
  <si>
    <t>34606</t>
  </si>
  <si>
    <t>34609</t>
  </si>
  <si>
    <t>34639</t>
  </si>
  <si>
    <t>34652</t>
  </si>
  <si>
    <t>34653</t>
  </si>
  <si>
    <t>34654</t>
  </si>
  <si>
    <t>34655</t>
  </si>
  <si>
    <t>34667</t>
  </si>
  <si>
    <t>34684</t>
  </si>
  <si>
    <t>34691</t>
  </si>
  <si>
    <t>34698</t>
  </si>
  <si>
    <t>89074</t>
  </si>
  <si>
    <t>100.11%</t>
  </si>
  <si>
    <t>83.76%</t>
  </si>
  <si>
    <t>10.15%</t>
  </si>
  <si>
    <t>29.95%</t>
  </si>
  <si>
    <t>21.32%</t>
  </si>
  <si>
    <t>45.18%</t>
  </si>
  <si>
    <t>34.52%</t>
  </si>
  <si>
    <t>17.77%</t>
  </si>
  <si>
    <t>19.29%</t>
  </si>
  <si>
    <t>16.75%</t>
  </si>
  <si>
    <t>7.11%</t>
  </si>
  <si>
    <t>35.03%</t>
  </si>
  <si>
    <t>64.97%</t>
  </si>
  <si>
    <t>Dollar of Rent Data for Atlanta, Ga. (Metro) (2024)</t>
  </si>
  <si>
    <t>Property Characteristics of Atlanta, Ga. (Metro)</t>
  </si>
  <si>
    <t>0.25%</t>
  </si>
  <si>
    <t>19044</t>
  </si>
  <si>
    <t>30002</t>
  </si>
  <si>
    <t>30004</t>
  </si>
  <si>
    <t>30008</t>
  </si>
  <si>
    <t>0.75%</t>
  </si>
  <si>
    <t>30013</t>
  </si>
  <si>
    <t>30014</t>
  </si>
  <si>
    <t>30019</t>
  </si>
  <si>
    <t>2.74%</t>
  </si>
  <si>
    <t>30021</t>
  </si>
  <si>
    <t>30022</t>
  </si>
  <si>
    <t>30024</t>
  </si>
  <si>
    <t>30030</t>
  </si>
  <si>
    <t>30032</t>
  </si>
  <si>
    <t>30033</t>
  </si>
  <si>
    <t>30034</t>
  </si>
  <si>
    <t>30035</t>
  </si>
  <si>
    <t>30038</t>
  </si>
  <si>
    <t>30040</t>
  </si>
  <si>
    <t>30043</t>
  </si>
  <si>
    <t>30044</t>
  </si>
  <si>
    <t>30045</t>
  </si>
  <si>
    <t>30046</t>
  </si>
  <si>
    <t>30047</t>
  </si>
  <si>
    <t>30054</t>
  </si>
  <si>
    <t>30058</t>
  </si>
  <si>
    <t>30060</t>
  </si>
  <si>
    <t>30062</t>
  </si>
  <si>
    <t>30064</t>
  </si>
  <si>
    <t>30066</t>
  </si>
  <si>
    <t>1.25%</t>
  </si>
  <si>
    <t>30067</t>
  </si>
  <si>
    <t>30068</t>
  </si>
  <si>
    <t>30071</t>
  </si>
  <si>
    <t>30072</t>
  </si>
  <si>
    <t>30075</t>
  </si>
  <si>
    <t>30076</t>
  </si>
  <si>
    <t>4.99%</t>
  </si>
  <si>
    <t>30080</t>
  </si>
  <si>
    <t>30082</t>
  </si>
  <si>
    <t>30083</t>
  </si>
  <si>
    <t>30084</t>
  </si>
  <si>
    <t>30087</t>
  </si>
  <si>
    <t>30088</t>
  </si>
  <si>
    <t>30092</t>
  </si>
  <si>
    <t>30093</t>
  </si>
  <si>
    <t>30096</t>
  </si>
  <si>
    <t>30102</t>
  </si>
  <si>
    <t>30106</t>
  </si>
  <si>
    <t>30114</t>
  </si>
  <si>
    <t>30115</t>
  </si>
  <si>
    <t>30116</t>
  </si>
  <si>
    <t>3.74%</t>
  </si>
  <si>
    <t>30117</t>
  </si>
  <si>
    <t>30120</t>
  </si>
  <si>
    <t>30121</t>
  </si>
  <si>
    <t>30122</t>
  </si>
  <si>
    <t>30126</t>
  </si>
  <si>
    <t>30132</t>
  </si>
  <si>
    <t>30134</t>
  </si>
  <si>
    <t>30141</t>
  </si>
  <si>
    <t>30143</t>
  </si>
  <si>
    <t>30144</t>
  </si>
  <si>
    <t>30152</t>
  </si>
  <si>
    <t>30157</t>
  </si>
  <si>
    <t>30168</t>
  </si>
  <si>
    <t>30180</t>
  </si>
  <si>
    <t>30189</t>
  </si>
  <si>
    <t>30213</t>
  </si>
  <si>
    <t>30223</t>
  </si>
  <si>
    <t>30224</t>
  </si>
  <si>
    <t>30228</t>
  </si>
  <si>
    <t>30233</t>
  </si>
  <si>
    <t>30236</t>
  </si>
  <si>
    <t>30238</t>
  </si>
  <si>
    <t>30253</t>
  </si>
  <si>
    <t>30260</t>
  </si>
  <si>
    <t>30263</t>
  </si>
  <si>
    <t>30265</t>
  </si>
  <si>
    <t>30269</t>
  </si>
  <si>
    <t>30274</t>
  </si>
  <si>
    <t>30281</t>
  </si>
  <si>
    <t>30288</t>
  </si>
  <si>
    <t>30291</t>
  </si>
  <si>
    <t>30294</t>
  </si>
  <si>
    <t>30297</t>
  </si>
  <si>
    <t>30303</t>
  </si>
  <si>
    <t>30306</t>
  </si>
  <si>
    <t>30307</t>
  </si>
  <si>
    <t>30308</t>
  </si>
  <si>
    <t>2.0%</t>
  </si>
  <si>
    <t>30309</t>
  </si>
  <si>
    <t>30310</t>
  </si>
  <si>
    <t>30311</t>
  </si>
  <si>
    <t>30312</t>
  </si>
  <si>
    <t>30314</t>
  </si>
  <si>
    <t>30315</t>
  </si>
  <si>
    <t>30316</t>
  </si>
  <si>
    <t>30317</t>
  </si>
  <si>
    <t>30318</t>
  </si>
  <si>
    <t>30319</t>
  </si>
  <si>
    <t>30324</t>
  </si>
  <si>
    <t>30326</t>
  </si>
  <si>
    <t>30328</t>
  </si>
  <si>
    <t>2.49%</t>
  </si>
  <si>
    <t>30329</t>
  </si>
  <si>
    <t>30331</t>
  </si>
  <si>
    <t>30337</t>
  </si>
  <si>
    <t>30339</t>
  </si>
  <si>
    <t>30340</t>
  </si>
  <si>
    <t>30341</t>
  </si>
  <si>
    <t>30342</t>
  </si>
  <si>
    <t>30344</t>
  </si>
  <si>
    <t>30345</t>
  </si>
  <si>
    <t>30346</t>
  </si>
  <si>
    <t>30349</t>
  </si>
  <si>
    <t>30350</t>
  </si>
  <si>
    <t>30354</t>
  </si>
  <si>
    <t>30360</t>
  </si>
  <si>
    <t>30363</t>
  </si>
  <si>
    <t>30519</t>
  </si>
  <si>
    <t>30534</t>
  </si>
  <si>
    <t>30620</t>
  </si>
  <si>
    <t>30655</t>
  </si>
  <si>
    <t>30680</t>
  </si>
  <si>
    <t>37923</t>
  </si>
  <si>
    <t>100.19%</t>
  </si>
  <si>
    <t>5.99%</t>
  </si>
  <si>
    <t>5.74%</t>
  </si>
  <si>
    <t>31.17%</t>
  </si>
  <si>
    <t>22.94%</t>
  </si>
  <si>
    <t>40.15%</t>
  </si>
  <si>
    <t>33.92%</t>
  </si>
  <si>
    <t>20.2%</t>
  </si>
  <si>
    <t>23.69%</t>
  </si>
  <si>
    <t>11.72%</t>
  </si>
  <si>
    <t>49.38%</t>
  </si>
  <si>
    <t>50.62%</t>
  </si>
  <si>
    <t>Dollar of Rent Data for Savannah, Ga. (Metro) (2024)</t>
  </si>
  <si>
    <t>Property Characteristics of Savannah, Ga. (Metro)</t>
  </si>
  <si>
    <t>31302</t>
  </si>
  <si>
    <t>31322</t>
  </si>
  <si>
    <t>31324</t>
  </si>
  <si>
    <t>31326</t>
  </si>
  <si>
    <t>31401</t>
  </si>
  <si>
    <t>31404</t>
  </si>
  <si>
    <t>31405</t>
  </si>
  <si>
    <t>31406</t>
  </si>
  <si>
    <t>31407</t>
  </si>
  <si>
    <t>31408</t>
  </si>
  <si>
    <t>31419</t>
  </si>
  <si>
    <t>85.71%</t>
  </si>
  <si>
    <t>35.71%</t>
  </si>
  <si>
    <t>78.57%</t>
  </si>
  <si>
    <t>Dollar of Rent Data for Des Moines, Iowa (Metro) (2024)</t>
  </si>
  <si>
    <t>Property Characteristics of Des Moines, Iowa (Metro)</t>
  </si>
  <si>
    <t>50009</t>
  </si>
  <si>
    <t>50021</t>
  </si>
  <si>
    <t>50023</t>
  </si>
  <si>
    <t>50111</t>
  </si>
  <si>
    <t>50131</t>
  </si>
  <si>
    <t>50211</t>
  </si>
  <si>
    <t>50265</t>
  </si>
  <si>
    <t>50266</t>
  </si>
  <si>
    <t>50309</t>
  </si>
  <si>
    <t>50310</t>
  </si>
  <si>
    <t>50311</t>
  </si>
  <si>
    <t>50317</t>
  </si>
  <si>
    <t>50320</t>
  </si>
  <si>
    <t>50321</t>
  </si>
  <si>
    <t>50322</t>
  </si>
  <si>
    <t>50324</t>
  </si>
  <si>
    <t>50327</t>
  </si>
  <si>
    <t>87.1%</t>
  </si>
  <si>
    <t>32.26%</t>
  </si>
  <si>
    <t>38.71%</t>
  </si>
  <si>
    <t>64.52%</t>
  </si>
  <si>
    <t>Dollar of Rent Data for Chicago, Ill. (Metro) (2024)</t>
  </si>
  <si>
    <t>Property Characteristics of Chicago, Ill. (Metro)</t>
  </si>
  <si>
    <t>0.13%</t>
  </si>
  <si>
    <t>0.52%</t>
  </si>
  <si>
    <t>46307</t>
  </si>
  <si>
    <t>46320</t>
  </si>
  <si>
    <t>46321</t>
  </si>
  <si>
    <t>0.26%</t>
  </si>
  <si>
    <t>46322</t>
  </si>
  <si>
    <t>0.39%</t>
  </si>
  <si>
    <t>46323</t>
  </si>
  <si>
    <t>46324</t>
  </si>
  <si>
    <t>46341</t>
  </si>
  <si>
    <t>46342</t>
  </si>
  <si>
    <t>46356</t>
  </si>
  <si>
    <t>46368</t>
  </si>
  <si>
    <t>46383</t>
  </si>
  <si>
    <t>46402</t>
  </si>
  <si>
    <t>46403</t>
  </si>
  <si>
    <t>46407</t>
  </si>
  <si>
    <t>46408</t>
  </si>
  <si>
    <t>0.65%</t>
  </si>
  <si>
    <t>46410</t>
  </si>
  <si>
    <t>53140</t>
  </si>
  <si>
    <t>53143</t>
  </si>
  <si>
    <t>53144</t>
  </si>
  <si>
    <t>53158</t>
  </si>
  <si>
    <t>60002</t>
  </si>
  <si>
    <t>60004</t>
  </si>
  <si>
    <t>60005</t>
  </si>
  <si>
    <t>60013</t>
  </si>
  <si>
    <t>60014</t>
  </si>
  <si>
    <t>0.77%</t>
  </si>
  <si>
    <t>60016</t>
  </si>
  <si>
    <t>60018</t>
  </si>
  <si>
    <t>60020</t>
  </si>
  <si>
    <t>60030</t>
  </si>
  <si>
    <t>60031</t>
  </si>
  <si>
    <t>60033</t>
  </si>
  <si>
    <t>60040</t>
  </si>
  <si>
    <t>60044</t>
  </si>
  <si>
    <t>60046</t>
  </si>
  <si>
    <t>60048</t>
  </si>
  <si>
    <t>60050</t>
  </si>
  <si>
    <t>60053</t>
  </si>
  <si>
    <t>60056</t>
  </si>
  <si>
    <t>60060</t>
  </si>
  <si>
    <t>60064</t>
  </si>
  <si>
    <t>60067</t>
  </si>
  <si>
    <t>60068</t>
  </si>
  <si>
    <t>60073</t>
  </si>
  <si>
    <t>60074</t>
  </si>
  <si>
    <t>60077</t>
  </si>
  <si>
    <t>0.9%</t>
  </si>
  <si>
    <t>60085</t>
  </si>
  <si>
    <t>60087</t>
  </si>
  <si>
    <t>60090</t>
  </si>
  <si>
    <t>60091</t>
  </si>
  <si>
    <t>60093</t>
  </si>
  <si>
    <t>60099</t>
  </si>
  <si>
    <t>60101</t>
  </si>
  <si>
    <t>60104</t>
  </si>
  <si>
    <t>60106</t>
  </si>
  <si>
    <t>60115</t>
  </si>
  <si>
    <t>60120</t>
  </si>
  <si>
    <t>60130</t>
  </si>
  <si>
    <t>60134</t>
  </si>
  <si>
    <t>60137</t>
  </si>
  <si>
    <t>60148</t>
  </si>
  <si>
    <t>60160</t>
  </si>
  <si>
    <t>60162</t>
  </si>
  <si>
    <t>60171</t>
  </si>
  <si>
    <t>60173</t>
  </si>
  <si>
    <t>60174</t>
  </si>
  <si>
    <t>60176</t>
  </si>
  <si>
    <t>60177</t>
  </si>
  <si>
    <t>60181</t>
  </si>
  <si>
    <t>60185</t>
  </si>
  <si>
    <t>60188</t>
  </si>
  <si>
    <t>60189</t>
  </si>
  <si>
    <t>60193</t>
  </si>
  <si>
    <t>60201</t>
  </si>
  <si>
    <t>60202</t>
  </si>
  <si>
    <t>60302</t>
  </si>
  <si>
    <t>60304</t>
  </si>
  <si>
    <t>60404</t>
  </si>
  <si>
    <t>60406</t>
  </si>
  <si>
    <t>60409</t>
  </si>
  <si>
    <t>60411</t>
  </si>
  <si>
    <t>60415</t>
  </si>
  <si>
    <t>60416</t>
  </si>
  <si>
    <t>60419</t>
  </si>
  <si>
    <t>60423</t>
  </si>
  <si>
    <t>60425</t>
  </si>
  <si>
    <t>60429</t>
  </si>
  <si>
    <t>60435</t>
  </si>
  <si>
    <t>60438</t>
  </si>
  <si>
    <t>60439</t>
  </si>
  <si>
    <t>60440</t>
  </si>
  <si>
    <t>60441</t>
  </si>
  <si>
    <t>60443</t>
  </si>
  <si>
    <t>60445</t>
  </si>
  <si>
    <t>60450</t>
  </si>
  <si>
    <t>60452</t>
  </si>
  <si>
    <t>60453</t>
  </si>
  <si>
    <t>60455</t>
  </si>
  <si>
    <t>60457</t>
  </si>
  <si>
    <t>60458</t>
  </si>
  <si>
    <t>60462</t>
  </si>
  <si>
    <t>60469</t>
  </si>
  <si>
    <t>60471</t>
  </si>
  <si>
    <t>60481</t>
  </si>
  <si>
    <t>60504</t>
  </si>
  <si>
    <t>60505</t>
  </si>
  <si>
    <t>60506</t>
  </si>
  <si>
    <t>60513</t>
  </si>
  <si>
    <t>60514</t>
  </si>
  <si>
    <t>60515</t>
  </si>
  <si>
    <t>60517</t>
  </si>
  <si>
    <t>60521</t>
  </si>
  <si>
    <t>60525</t>
  </si>
  <si>
    <t>60527</t>
  </si>
  <si>
    <t>60532</t>
  </si>
  <si>
    <t>60540</t>
  </si>
  <si>
    <t>60542</t>
  </si>
  <si>
    <t>60543</t>
  </si>
  <si>
    <t>60554</t>
  </si>
  <si>
    <t>60559</t>
  </si>
  <si>
    <t>60563</t>
  </si>
  <si>
    <t>60601</t>
  </si>
  <si>
    <t>60607</t>
  </si>
  <si>
    <t>2.97%</t>
  </si>
  <si>
    <t>60608</t>
  </si>
  <si>
    <t>60609</t>
  </si>
  <si>
    <t>1.03%</t>
  </si>
  <si>
    <t>60610</t>
  </si>
  <si>
    <t>60611</t>
  </si>
  <si>
    <t>60612</t>
  </si>
  <si>
    <t>2.32%</t>
  </si>
  <si>
    <t>60613</t>
  </si>
  <si>
    <t>1.94%</t>
  </si>
  <si>
    <t>60614</t>
  </si>
  <si>
    <t>3.1%</t>
  </si>
  <si>
    <t>60615</t>
  </si>
  <si>
    <t>60616</t>
  </si>
  <si>
    <t>60617</t>
  </si>
  <si>
    <t>60618</t>
  </si>
  <si>
    <t>60619</t>
  </si>
  <si>
    <t>60620</t>
  </si>
  <si>
    <t>5.81%</t>
  </si>
  <si>
    <t>60622</t>
  </si>
  <si>
    <t>60623</t>
  </si>
  <si>
    <t>60624</t>
  </si>
  <si>
    <t>2.19%</t>
  </si>
  <si>
    <t>60625</t>
  </si>
  <si>
    <t>4.77%</t>
  </si>
  <si>
    <t>60626</t>
  </si>
  <si>
    <t>60628</t>
  </si>
  <si>
    <t>60629</t>
  </si>
  <si>
    <t>60630</t>
  </si>
  <si>
    <t>60632</t>
  </si>
  <si>
    <t>60637</t>
  </si>
  <si>
    <t>60638</t>
  </si>
  <si>
    <t>60639</t>
  </si>
  <si>
    <t>4.39%</t>
  </si>
  <si>
    <t>60640</t>
  </si>
  <si>
    <t>60641</t>
  </si>
  <si>
    <t>3.87%</t>
  </si>
  <si>
    <t>60642</t>
  </si>
  <si>
    <t>60643</t>
  </si>
  <si>
    <t>60644</t>
  </si>
  <si>
    <t>60645</t>
  </si>
  <si>
    <t>5.55%</t>
  </si>
  <si>
    <t>60647</t>
  </si>
  <si>
    <t>4.13%</t>
  </si>
  <si>
    <t>60649</t>
  </si>
  <si>
    <t>60651</t>
  </si>
  <si>
    <t>1.55%</t>
  </si>
  <si>
    <t>60653</t>
  </si>
  <si>
    <t>60654</t>
  </si>
  <si>
    <t>60656</t>
  </si>
  <si>
    <t>1.81%</t>
  </si>
  <si>
    <t>60657</t>
  </si>
  <si>
    <t>60659</t>
  </si>
  <si>
    <t>60660</t>
  </si>
  <si>
    <t>60714</t>
  </si>
  <si>
    <t>60803</t>
  </si>
  <si>
    <t>60804</t>
  </si>
  <si>
    <t>60805</t>
  </si>
  <si>
    <t>60827</t>
  </si>
  <si>
    <t>100.28%</t>
  </si>
  <si>
    <t>86.32%</t>
  </si>
  <si>
    <t>7.23%</t>
  </si>
  <si>
    <t>40.9%</t>
  </si>
  <si>
    <t>24.77%</t>
  </si>
  <si>
    <t>29.94%</t>
  </si>
  <si>
    <t>84.52%</t>
  </si>
  <si>
    <t>3.61%</t>
  </si>
  <si>
    <t>2.71%</t>
  </si>
  <si>
    <t>47.35%</t>
  </si>
  <si>
    <t>52.65%</t>
  </si>
  <si>
    <t>Dollar of Rent Data for Indianapolis, Ind. (Metro) (2024)</t>
  </si>
  <si>
    <t>Property Characteristics of Indianapolis, Ind. (Metro)</t>
  </si>
  <si>
    <t>1.85%</t>
  </si>
  <si>
    <t>46032</t>
  </si>
  <si>
    <t>46033</t>
  </si>
  <si>
    <t>46038</t>
  </si>
  <si>
    <t>46052</t>
  </si>
  <si>
    <t>46055</t>
  </si>
  <si>
    <t>46060</t>
  </si>
  <si>
    <t>46077</t>
  </si>
  <si>
    <t>46107</t>
  </si>
  <si>
    <t>46112</t>
  </si>
  <si>
    <t>46122</t>
  </si>
  <si>
    <t>46131</t>
  </si>
  <si>
    <t>46142</t>
  </si>
  <si>
    <t>46143</t>
  </si>
  <si>
    <t>46168</t>
  </si>
  <si>
    <t>46176</t>
  </si>
  <si>
    <t>46202</t>
  </si>
  <si>
    <t>46203</t>
  </si>
  <si>
    <t>6.48%</t>
  </si>
  <si>
    <t>46204</t>
  </si>
  <si>
    <t>46205</t>
  </si>
  <si>
    <t>46208</t>
  </si>
  <si>
    <t>46214</t>
  </si>
  <si>
    <t>46216</t>
  </si>
  <si>
    <t>46219</t>
  </si>
  <si>
    <t>46220</t>
  </si>
  <si>
    <t>46221</t>
  </si>
  <si>
    <t>46222</t>
  </si>
  <si>
    <t>46224</t>
  </si>
  <si>
    <t>46225</t>
  </si>
  <si>
    <t>46226</t>
  </si>
  <si>
    <t>46227</t>
  </si>
  <si>
    <t>46229</t>
  </si>
  <si>
    <t>46235</t>
  </si>
  <si>
    <t>46236</t>
  </si>
  <si>
    <t>46237</t>
  </si>
  <si>
    <t>46239</t>
  </si>
  <si>
    <t>46240</t>
  </si>
  <si>
    <t>46250</t>
  </si>
  <si>
    <t>46254</t>
  </si>
  <si>
    <t>46256</t>
  </si>
  <si>
    <t>46260</t>
  </si>
  <si>
    <t>46268</t>
  </si>
  <si>
    <t>47448</t>
  </si>
  <si>
    <t>89.81%</t>
  </si>
  <si>
    <t>4.63%</t>
  </si>
  <si>
    <t>24.07%</t>
  </si>
  <si>
    <t>19.44%</t>
  </si>
  <si>
    <t>50.93%</t>
  </si>
  <si>
    <t>37.96%</t>
  </si>
  <si>
    <t>26.85%</t>
  </si>
  <si>
    <t>62.04%</t>
  </si>
  <si>
    <t>Dollar of Rent Data for Baton Rouge, La. (Metro) (2024)</t>
  </si>
  <si>
    <t>35 cents</t>
  </si>
  <si>
    <t>Property Characteristics of Baton Rouge, La. (Metro)</t>
  </si>
  <si>
    <t>70726</t>
  </si>
  <si>
    <t>70734</t>
  </si>
  <si>
    <t>70737</t>
  </si>
  <si>
    <t>70791</t>
  </si>
  <si>
    <t>70805</t>
  </si>
  <si>
    <t>70806</t>
  </si>
  <si>
    <t>70808</t>
  </si>
  <si>
    <t>70810</t>
  </si>
  <si>
    <t>70811</t>
  </si>
  <si>
    <t>70816</t>
  </si>
  <si>
    <t>70817</t>
  </si>
  <si>
    <t>70820</t>
  </si>
  <si>
    <t>75.0%</t>
  </si>
  <si>
    <t>Dollar of Rent Data for New Orleans, La. (Metro) (2024)</t>
  </si>
  <si>
    <t>Property Characteristics of New Orleans, La. (Metro)</t>
  </si>
  <si>
    <t>63110</t>
  </si>
  <si>
    <t>7.55%</t>
  </si>
  <si>
    <t>70001</t>
  </si>
  <si>
    <t>70002</t>
  </si>
  <si>
    <t>70003</t>
  </si>
  <si>
    <t>9.43%</t>
  </si>
  <si>
    <t>70005</t>
  </si>
  <si>
    <t>70053</t>
  </si>
  <si>
    <t>70056</t>
  </si>
  <si>
    <t>70062</t>
  </si>
  <si>
    <t>70065</t>
  </si>
  <si>
    <t>70072</t>
  </si>
  <si>
    <t>70113</t>
  </si>
  <si>
    <t>70114</t>
  </si>
  <si>
    <t>70115</t>
  </si>
  <si>
    <t>70119</t>
  </si>
  <si>
    <t>70121</t>
  </si>
  <si>
    <t>70122</t>
  </si>
  <si>
    <t>70126</t>
  </si>
  <si>
    <t>70127</t>
  </si>
  <si>
    <t>70130</t>
  </si>
  <si>
    <t>70131</t>
  </si>
  <si>
    <t>70433</t>
  </si>
  <si>
    <t>70458</t>
  </si>
  <si>
    <t>70461</t>
  </si>
  <si>
    <t>90.57%</t>
  </si>
  <si>
    <t>22.64%</t>
  </si>
  <si>
    <t>39.62%</t>
  </si>
  <si>
    <t>32.08%</t>
  </si>
  <si>
    <t>66.04%</t>
  </si>
  <si>
    <t>16.98%</t>
  </si>
  <si>
    <t>13.21%</t>
  </si>
  <si>
    <t>60.38%</t>
  </si>
  <si>
    <t>Dollar of Rent Data for Louisville, Ky. (Metro) (2024)</t>
  </si>
  <si>
    <t>Property Characteristics of Louisville, Ky. (Metro)</t>
  </si>
  <si>
    <t>3.28%</t>
  </si>
  <si>
    <t>40065</t>
  </si>
  <si>
    <t>1.64%</t>
  </si>
  <si>
    <t>40108</t>
  </si>
  <si>
    <t>4.92%</t>
  </si>
  <si>
    <t>40204</t>
  </si>
  <si>
    <t>40206</t>
  </si>
  <si>
    <t>40207</t>
  </si>
  <si>
    <t>40208</t>
  </si>
  <si>
    <t>40214</t>
  </si>
  <si>
    <t>40215</t>
  </si>
  <si>
    <t>40216</t>
  </si>
  <si>
    <t>6.56%</t>
  </si>
  <si>
    <t>40218</t>
  </si>
  <si>
    <t>40219</t>
  </si>
  <si>
    <t>40220</t>
  </si>
  <si>
    <t>40222</t>
  </si>
  <si>
    <t>40223</t>
  </si>
  <si>
    <t>40228</t>
  </si>
  <si>
    <t>40229</t>
  </si>
  <si>
    <t>40241</t>
  </si>
  <si>
    <t>40245</t>
  </si>
  <si>
    <t>40258</t>
  </si>
  <si>
    <t>40272</t>
  </si>
  <si>
    <t>40291</t>
  </si>
  <si>
    <t>40299</t>
  </si>
  <si>
    <t>47111</t>
  </si>
  <si>
    <t>47129</t>
  </si>
  <si>
    <t>47130</t>
  </si>
  <si>
    <t>9.84%</t>
  </si>
  <si>
    <t>47150</t>
  </si>
  <si>
    <t>91.8%</t>
  </si>
  <si>
    <t>34.43%</t>
  </si>
  <si>
    <t>21.31%</t>
  </si>
  <si>
    <t>44.26%</t>
  </si>
  <si>
    <t>31.15%</t>
  </si>
  <si>
    <t>11.48%</t>
  </si>
  <si>
    <t>73.77%</t>
  </si>
  <si>
    <t>26.23%</t>
  </si>
  <si>
    <t>Dollar of Rent Data for Boston, Mass. (Metro) (2024)</t>
  </si>
  <si>
    <t>Property Characteristics of Boston, Mass. (Metro)</t>
  </si>
  <si>
    <t>1701</t>
  </si>
  <si>
    <t>2.79%</t>
  </si>
  <si>
    <t>1702</t>
  </si>
  <si>
    <t>1719</t>
  </si>
  <si>
    <t>1721</t>
  </si>
  <si>
    <t>1748</t>
  </si>
  <si>
    <t>1749</t>
  </si>
  <si>
    <t>1752</t>
  </si>
  <si>
    <t>1801</t>
  </si>
  <si>
    <t>1810</t>
  </si>
  <si>
    <t>1821</t>
  </si>
  <si>
    <t>3.35%</t>
  </si>
  <si>
    <t>1830</t>
  </si>
  <si>
    <t>1832</t>
  </si>
  <si>
    <t>1835</t>
  </si>
  <si>
    <t>1841</t>
  </si>
  <si>
    <t>1843</t>
  </si>
  <si>
    <t>1844</t>
  </si>
  <si>
    <t>1845</t>
  </si>
  <si>
    <t>1850</t>
  </si>
  <si>
    <t>1851</t>
  </si>
  <si>
    <t>1852</t>
  </si>
  <si>
    <t>1854</t>
  </si>
  <si>
    <t>1862</t>
  </si>
  <si>
    <t>1863</t>
  </si>
  <si>
    <t>1867</t>
  </si>
  <si>
    <t>1880</t>
  </si>
  <si>
    <t>4.47%</t>
  </si>
  <si>
    <t>1902</t>
  </si>
  <si>
    <t>1905</t>
  </si>
  <si>
    <t>1907</t>
  </si>
  <si>
    <t>1913</t>
  </si>
  <si>
    <t>1960</t>
  </si>
  <si>
    <t>1970</t>
  </si>
  <si>
    <t>2038</t>
  </si>
  <si>
    <t>2050</t>
  </si>
  <si>
    <t>2072</t>
  </si>
  <si>
    <t>2093</t>
  </si>
  <si>
    <t>2111</t>
  </si>
  <si>
    <t>2118</t>
  </si>
  <si>
    <t>2119</t>
  </si>
  <si>
    <t>2120</t>
  </si>
  <si>
    <t>2122</t>
  </si>
  <si>
    <t>2124</t>
  </si>
  <si>
    <t>2125</t>
  </si>
  <si>
    <t>2126</t>
  </si>
  <si>
    <t>2128</t>
  </si>
  <si>
    <t>2134</t>
  </si>
  <si>
    <t>2135</t>
  </si>
  <si>
    <t>2136</t>
  </si>
  <si>
    <t>2138</t>
  </si>
  <si>
    <t>2139</t>
  </si>
  <si>
    <t>2141</t>
  </si>
  <si>
    <t>2143</t>
  </si>
  <si>
    <t>2148</t>
  </si>
  <si>
    <t>2149</t>
  </si>
  <si>
    <t>2150</t>
  </si>
  <si>
    <t>2151</t>
  </si>
  <si>
    <t>2152</t>
  </si>
  <si>
    <t>2155</t>
  </si>
  <si>
    <t>2169</t>
  </si>
  <si>
    <t>2.23%</t>
  </si>
  <si>
    <t>2170</t>
  </si>
  <si>
    <t>2171</t>
  </si>
  <si>
    <t>2176</t>
  </si>
  <si>
    <t>2189</t>
  </si>
  <si>
    <t>2190</t>
  </si>
  <si>
    <t>2215</t>
  </si>
  <si>
    <t>2301</t>
  </si>
  <si>
    <t>2302</t>
  </si>
  <si>
    <t>2324</t>
  </si>
  <si>
    <t>2351</t>
  </si>
  <si>
    <t>2360</t>
  </si>
  <si>
    <t>2368</t>
  </si>
  <si>
    <t>2370</t>
  </si>
  <si>
    <t>2445</t>
  </si>
  <si>
    <t>5.03%</t>
  </si>
  <si>
    <t>2446</t>
  </si>
  <si>
    <t>2452</t>
  </si>
  <si>
    <t>2453</t>
  </si>
  <si>
    <t>2458</t>
  </si>
  <si>
    <t>2538</t>
  </si>
  <si>
    <t>2576</t>
  </si>
  <si>
    <t>2762</t>
  </si>
  <si>
    <t>3042</t>
  </si>
  <si>
    <t>3079</t>
  </si>
  <si>
    <t>3801</t>
  </si>
  <si>
    <t>3820</t>
  </si>
  <si>
    <t>3833</t>
  </si>
  <si>
    <t>100.13%</t>
  </si>
  <si>
    <t>76.54%</t>
  </si>
  <si>
    <t>17.32%</t>
  </si>
  <si>
    <t>31.28%</t>
  </si>
  <si>
    <t>21.79%</t>
  </si>
  <si>
    <t>44.13%</t>
  </si>
  <si>
    <t>69.27%</t>
  </si>
  <si>
    <t>13.41%</t>
  </si>
  <si>
    <t>12.29%</t>
  </si>
  <si>
    <t>41.34%</t>
  </si>
  <si>
    <t>58.66%</t>
  </si>
  <si>
    <t>Dollar of Rent Data for Baltimore, Md. (Metro) (2024)</t>
  </si>
  <si>
    <t>Property Characteristics of Baltimore, Md. (Metro)</t>
  </si>
  <si>
    <t>20701</t>
  </si>
  <si>
    <t>1.44%</t>
  </si>
  <si>
    <t>20724</t>
  </si>
  <si>
    <t>20794</t>
  </si>
  <si>
    <t>21001</t>
  </si>
  <si>
    <t>21009</t>
  </si>
  <si>
    <t>21014</t>
  </si>
  <si>
    <t>21017</t>
  </si>
  <si>
    <t>21037</t>
  </si>
  <si>
    <t>21043</t>
  </si>
  <si>
    <t>3.6%</t>
  </si>
  <si>
    <t>21044</t>
  </si>
  <si>
    <t>21046</t>
  </si>
  <si>
    <t>21050</t>
  </si>
  <si>
    <t>21061</t>
  </si>
  <si>
    <t>21075</t>
  </si>
  <si>
    <t>21113</t>
  </si>
  <si>
    <t>2.88%</t>
  </si>
  <si>
    <t>21117</t>
  </si>
  <si>
    <t>21133</t>
  </si>
  <si>
    <t>21144</t>
  </si>
  <si>
    <t>21157</t>
  </si>
  <si>
    <t>10.79%</t>
  </si>
  <si>
    <t>21201</t>
  </si>
  <si>
    <t>5.76%</t>
  </si>
  <si>
    <t>21202</t>
  </si>
  <si>
    <t>21204</t>
  </si>
  <si>
    <t>21206</t>
  </si>
  <si>
    <t>21207</t>
  </si>
  <si>
    <t>21208</t>
  </si>
  <si>
    <t>21209</t>
  </si>
  <si>
    <t>21210</t>
  </si>
  <si>
    <t>21211</t>
  </si>
  <si>
    <t>21212</t>
  </si>
  <si>
    <t>21214</t>
  </si>
  <si>
    <t>4.32%</t>
  </si>
  <si>
    <t>21215</t>
  </si>
  <si>
    <t>21216</t>
  </si>
  <si>
    <t>21217</t>
  </si>
  <si>
    <t>21218</t>
  </si>
  <si>
    <t>21220</t>
  </si>
  <si>
    <t>21222</t>
  </si>
  <si>
    <t>21223</t>
  </si>
  <si>
    <t>21224</t>
  </si>
  <si>
    <t>21225</t>
  </si>
  <si>
    <t>21227</t>
  </si>
  <si>
    <t>21229</t>
  </si>
  <si>
    <t>21230</t>
  </si>
  <si>
    <t>21231</t>
  </si>
  <si>
    <t>21234</t>
  </si>
  <si>
    <t>21236</t>
  </si>
  <si>
    <t>21237</t>
  </si>
  <si>
    <t>21244</t>
  </si>
  <si>
    <t>21401</t>
  </si>
  <si>
    <t>21403</t>
  </si>
  <si>
    <t>78.42%</t>
  </si>
  <si>
    <t>12.23%</t>
  </si>
  <si>
    <t>29.5%</t>
  </si>
  <si>
    <t>25.18%</t>
  </si>
  <si>
    <t>43.17%</t>
  </si>
  <si>
    <t>49.64%</t>
  </si>
  <si>
    <t>16.55%</t>
  </si>
  <si>
    <t>15.11%</t>
  </si>
  <si>
    <t>10.07%</t>
  </si>
  <si>
    <t>5.04%</t>
  </si>
  <si>
    <t>58.27%</t>
  </si>
  <si>
    <t>41.73%</t>
  </si>
  <si>
    <t>Dollar of Rent Data for Detroit, Mich. (Metro) (2024)</t>
  </si>
  <si>
    <t>Property Characteristics of Detroit, Mich. (Metro)</t>
  </si>
  <si>
    <t>48001</t>
  </si>
  <si>
    <t>48021</t>
  </si>
  <si>
    <t>48026</t>
  </si>
  <si>
    <t>48030</t>
  </si>
  <si>
    <t>48034</t>
  </si>
  <si>
    <t>48035</t>
  </si>
  <si>
    <t>48038</t>
  </si>
  <si>
    <t>48043</t>
  </si>
  <si>
    <t>48045</t>
  </si>
  <si>
    <t>48047</t>
  </si>
  <si>
    <t>48051</t>
  </si>
  <si>
    <t>48059</t>
  </si>
  <si>
    <t>48066</t>
  </si>
  <si>
    <t>48067</t>
  </si>
  <si>
    <t>48071</t>
  </si>
  <si>
    <t>48073</t>
  </si>
  <si>
    <t>48075</t>
  </si>
  <si>
    <t>48083</t>
  </si>
  <si>
    <t>48084</t>
  </si>
  <si>
    <t>48088</t>
  </si>
  <si>
    <t>48089</t>
  </si>
  <si>
    <t>48093</t>
  </si>
  <si>
    <t>48101</t>
  </si>
  <si>
    <t>48111</t>
  </si>
  <si>
    <t>48116</t>
  </si>
  <si>
    <t>48122</t>
  </si>
  <si>
    <t>48123</t>
  </si>
  <si>
    <t>48127</t>
  </si>
  <si>
    <t>48134</t>
  </si>
  <si>
    <t>48135</t>
  </si>
  <si>
    <t>48138</t>
  </si>
  <si>
    <t>48141</t>
  </si>
  <si>
    <t>48146</t>
  </si>
  <si>
    <t>48152</t>
  </si>
  <si>
    <t>48154</t>
  </si>
  <si>
    <t>48170</t>
  </si>
  <si>
    <t>48173</t>
  </si>
  <si>
    <t>48178</t>
  </si>
  <si>
    <t>48180</t>
  </si>
  <si>
    <t>48183</t>
  </si>
  <si>
    <t>48184</t>
  </si>
  <si>
    <t>48185</t>
  </si>
  <si>
    <t>48186</t>
  </si>
  <si>
    <t>48187</t>
  </si>
  <si>
    <t>48188</t>
  </si>
  <si>
    <t>48192</t>
  </si>
  <si>
    <t>48195</t>
  </si>
  <si>
    <t>3.05%</t>
  </si>
  <si>
    <t>48201</t>
  </si>
  <si>
    <t>48202</t>
  </si>
  <si>
    <t>48203</t>
  </si>
  <si>
    <t>48207</t>
  </si>
  <si>
    <t>48209</t>
  </si>
  <si>
    <t>48212</t>
  </si>
  <si>
    <t>48214</t>
  </si>
  <si>
    <t>48216</t>
  </si>
  <si>
    <t>48219</t>
  </si>
  <si>
    <t>48220</t>
  </si>
  <si>
    <t>48223</t>
  </si>
  <si>
    <t>48226</t>
  </si>
  <si>
    <t>48227</t>
  </si>
  <si>
    <t>48234</t>
  </si>
  <si>
    <t>48235</t>
  </si>
  <si>
    <t>48237</t>
  </si>
  <si>
    <t>48307</t>
  </si>
  <si>
    <t>48310</t>
  </si>
  <si>
    <t>48313</t>
  </si>
  <si>
    <t>48314</t>
  </si>
  <si>
    <t>48316</t>
  </si>
  <si>
    <t>48317</t>
  </si>
  <si>
    <t>48320</t>
  </si>
  <si>
    <t>48322</t>
  </si>
  <si>
    <t>48326</t>
  </si>
  <si>
    <t>48327</t>
  </si>
  <si>
    <t>48328</t>
  </si>
  <si>
    <t>48329</t>
  </si>
  <si>
    <t>48331</t>
  </si>
  <si>
    <t>48335</t>
  </si>
  <si>
    <t>48336</t>
  </si>
  <si>
    <t>48340</t>
  </si>
  <si>
    <t>48341</t>
  </si>
  <si>
    <t>48342</t>
  </si>
  <si>
    <t>48346</t>
  </si>
  <si>
    <t>48350</t>
  </si>
  <si>
    <t>48374</t>
  </si>
  <si>
    <t>48375</t>
  </si>
  <si>
    <t>48377</t>
  </si>
  <si>
    <t>48381</t>
  </si>
  <si>
    <t>48383</t>
  </si>
  <si>
    <t>48390</t>
  </si>
  <si>
    <t>48442</t>
  </si>
  <si>
    <t>48444</t>
  </si>
  <si>
    <t>48446</t>
  </si>
  <si>
    <t>48461</t>
  </si>
  <si>
    <t>48843</t>
  </si>
  <si>
    <t>100.17%</t>
  </si>
  <si>
    <t>85.28%</t>
  </si>
  <si>
    <t>26.9%</t>
  </si>
  <si>
    <t>17.26%</t>
  </si>
  <si>
    <t>51.27%</t>
  </si>
  <si>
    <t>52.28%</t>
  </si>
  <si>
    <t>22.84%</t>
  </si>
  <si>
    <t>9.14%</t>
  </si>
  <si>
    <t>8.12%</t>
  </si>
  <si>
    <t>69.04%</t>
  </si>
  <si>
    <t>30.96%</t>
  </si>
  <si>
    <t>Dollar of Rent Data for Minneapolis, Minn. (Metro) (2024)</t>
  </si>
  <si>
    <t>Property Characteristics of Minneapolis, Minn. (Metro)</t>
  </si>
  <si>
    <t>54022</t>
  </si>
  <si>
    <t>55011</t>
  </si>
  <si>
    <t>55013</t>
  </si>
  <si>
    <t>55014</t>
  </si>
  <si>
    <t>1.3%</t>
  </si>
  <si>
    <t>55016</t>
  </si>
  <si>
    <t>55025</t>
  </si>
  <si>
    <t>55033</t>
  </si>
  <si>
    <t>55068</t>
  </si>
  <si>
    <t>55075</t>
  </si>
  <si>
    <t>55082</t>
  </si>
  <si>
    <t>55102</t>
  </si>
  <si>
    <t>55103</t>
  </si>
  <si>
    <t>2.17%</t>
  </si>
  <si>
    <t>55104</t>
  </si>
  <si>
    <t>55105</t>
  </si>
  <si>
    <t>55106</t>
  </si>
  <si>
    <t>55107</t>
  </si>
  <si>
    <t>55108</t>
  </si>
  <si>
    <t>55109</t>
  </si>
  <si>
    <t>55110</t>
  </si>
  <si>
    <t>55112</t>
  </si>
  <si>
    <t>55113</t>
  </si>
  <si>
    <t>55116</t>
  </si>
  <si>
    <t>3.04%</t>
  </si>
  <si>
    <t>55117</t>
  </si>
  <si>
    <t>55118</t>
  </si>
  <si>
    <t>55119</t>
  </si>
  <si>
    <t>55122</t>
  </si>
  <si>
    <t>55124</t>
  </si>
  <si>
    <t>55125</t>
  </si>
  <si>
    <t>55126</t>
  </si>
  <si>
    <t>55129</t>
  </si>
  <si>
    <t>55130</t>
  </si>
  <si>
    <t>55303</t>
  </si>
  <si>
    <t>55304</t>
  </si>
  <si>
    <t>55306</t>
  </si>
  <si>
    <t>55309</t>
  </si>
  <si>
    <t>55316</t>
  </si>
  <si>
    <t>55320</t>
  </si>
  <si>
    <t>55330</t>
  </si>
  <si>
    <t>55337</t>
  </si>
  <si>
    <t>55343</t>
  </si>
  <si>
    <t>55347</t>
  </si>
  <si>
    <t>55352</t>
  </si>
  <si>
    <t>55356</t>
  </si>
  <si>
    <t>55359</t>
  </si>
  <si>
    <t>55362</t>
  </si>
  <si>
    <t>55369</t>
  </si>
  <si>
    <t>55372</t>
  </si>
  <si>
    <t>55378</t>
  </si>
  <si>
    <t>55379</t>
  </si>
  <si>
    <t>55387</t>
  </si>
  <si>
    <t>55391</t>
  </si>
  <si>
    <t>55398</t>
  </si>
  <si>
    <t>55401</t>
  </si>
  <si>
    <t>55403</t>
  </si>
  <si>
    <t>55404</t>
  </si>
  <si>
    <t>55405</t>
  </si>
  <si>
    <t>55406</t>
  </si>
  <si>
    <t>55407</t>
  </si>
  <si>
    <t>8.26%</t>
  </si>
  <si>
    <t>55408</t>
  </si>
  <si>
    <t>55409</t>
  </si>
  <si>
    <t>55410</t>
  </si>
  <si>
    <t>55412</t>
  </si>
  <si>
    <t>55413</t>
  </si>
  <si>
    <t>55414</t>
  </si>
  <si>
    <t>55415</t>
  </si>
  <si>
    <t>55416</t>
  </si>
  <si>
    <t>55417</t>
  </si>
  <si>
    <t>55418</t>
  </si>
  <si>
    <t>55420</t>
  </si>
  <si>
    <t>55421</t>
  </si>
  <si>
    <t>55422</t>
  </si>
  <si>
    <t>55423</t>
  </si>
  <si>
    <t>55425</t>
  </si>
  <si>
    <t>55426</t>
  </si>
  <si>
    <t>55427</t>
  </si>
  <si>
    <t>55428</t>
  </si>
  <si>
    <t>55429</t>
  </si>
  <si>
    <t>55430</t>
  </si>
  <si>
    <t>55431</t>
  </si>
  <si>
    <t>55432</t>
  </si>
  <si>
    <t>55433</t>
  </si>
  <si>
    <t>55434</t>
  </si>
  <si>
    <t>55435</t>
  </si>
  <si>
    <t>55438</t>
  </si>
  <si>
    <t>55439</t>
  </si>
  <si>
    <t>55443</t>
  </si>
  <si>
    <t>99.81%</t>
  </si>
  <si>
    <t>83.91%</t>
  </si>
  <si>
    <t>4.78%</t>
  </si>
  <si>
    <t>34.78%</t>
  </si>
  <si>
    <t>15.22%</t>
  </si>
  <si>
    <t>48.7%</t>
  </si>
  <si>
    <t>70.87%</t>
  </si>
  <si>
    <t>14.35%</t>
  </si>
  <si>
    <t>76.96%</t>
  </si>
  <si>
    <t>23.04%</t>
  </si>
  <si>
    <t>Dollar of Rent Data for St. Louis, Mo. (Metro) (2024)</t>
  </si>
  <si>
    <t>Property Characteristics of St. Louis, Mo. (Metro)</t>
  </si>
  <si>
    <t>5.45%</t>
  </si>
  <si>
    <t>62025</t>
  </si>
  <si>
    <t>0.91%</t>
  </si>
  <si>
    <t>62040</t>
  </si>
  <si>
    <t>62095</t>
  </si>
  <si>
    <t>1.82%</t>
  </si>
  <si>
    <t>62221</t>
  </si>
  <si>
    <t>2.73%</t>
  </si>
  <si>
    <t>62249</t>
  </si>
  <si>
    <t>62254</t>
  </si>
  <si>
    <t>62258</t>
  </si>
  <si>
    <t>63011</t>
  </si>
  <si>
    <t>63017</t>
  </si>
  <si>
    <t>63021</t>
  </si>
  <si>
    <t>63026</t>
  </si>
  <si>
    <t>63031</t>
  </si>
  <si>
    <t>63033</t>
  </si>
  <si>
    <t>3.64%</t>
  </si>
  <si>
    <t>63042</t>
  </si>
  <si>
    <t>63043</t>
  </si>
  <si>
    <t>63051</t>
  </si>
  <si>
    <t>63074</t>
  </si>
  <si>
    <t>63084</t>
  </si>
  <si>
    <t>63088</t>
  </si>
  <si>
    <t>63103</t>
  </si>
  <si>
    <t>63104</t>
  </si>
  <si>
    <t>6.36%</t>
  </si>
  <si>
    <t>63108</t>
  </si>
  <si>
    <t>63109</t>
  </si>
  <si>
    <t>63111</t>
  </si>
  <si>
    <t>63112</t>
  </si>
  <si>
    <t>63113</t>
  </si>
  <si>
    <t>63114</t>
  </si>
  <si>
    <t>63116</t>
  </si>
  <si>
    <t>63118</t>
  </si>
  <si>
    <t>63119</t>
  </si>
  <si>
    <t>63122</t>
  </si>
  <si>
    <t>63123</t>
  </si>
  <si>
    <t>63125</t>
  </si>
  <si>
    <t>63130</t>
  </si>
  <si>
    <t>63134</t>
  </si>
  <si>
    <t>63136</t>
  </si>
  <si>
    <t>63138</t>
  </si>
  <si>
    <t>63139</t>
  </si>
  <si>
    <t>63141</t>
  </si>
  <si>
    <t>63143</t>
  </si>
  <si>
    <t>63146</t>
  </si>
  <si>
    <t>63301</t>
  </si>
  <si>
    <t>63303</t>
  </si>
  <si>
    <t>63366</t>
  </si>
  <si>
    <t>63376</t>
  </si>
  <si>
    <t>63379</t>
  </si>
  <si>
    <t>63385</t>
  </si>
  <si>
    <t>63390</t>
  </si>
  <si>
    <t>100.06%</t>
  </si>
  <si>
    <t>84.55%</t>
  </si>
  <si>
    <t>24.55%</t>
  </si>
  <si>
    <t>32.73%</t>
  </si>
  <si>
    <t>60.91%</t>
  </si>
  <si>
    <t>17.27%</t>
  </si>
  <si>
    <t>76.36%</t>
  </si>
  <si>
    <t>23.64%</t>
  </si>
  <si>
    <t>Dollar of Rent Data for Kansas City, Mo. (Metro) (2024)</t>
  </si>
  <si>
    <t>Property Characteristics of Kansas City, Mo. (Metro)</t>
  </si>
  <si>
    <t>0.6%</t>
  </si>
  <si>
    <t>64012</t>
  </si>
  <si>
    <t>64014</t>
  </si>
  <si>
    <t>1.19%</t>
  </si>
  <si>
    <t>64015</t>
  </si>
  <si>
    <t>64024</t>
  </si>
  <si>
    <t>64029</t>
  </si>
  <si>
    <t>64030</t>
  </si>
  <si>
    <t>64050</t>
  </si>
  <si>
    <t>64052</t>
  </si>
  <si>
    <t>64053</t>
  </si>
  <si>
    <t>64054</t>
  </si>
  <si>
    <t>64055</t>
  </si>
  <si>
    <t>64057</t>
  </si>
  <si>
    <t>2.98%</t>
  </si>
  <si>
    <t>64063</t>
  </si>
  <si>
    <t>64064</t>
  </si>
  <si>
    <t>64068</t>
  </si>
  <si>
    <t>64079</t>
  </si>
  <si>
    <t>64081</t>
  </si>
  <si>
    <t>64082</t>
  </si>
  <si>
    <t>64083</t>
  </si>
  <si>
    <t>64086</t>
  </si>
  <si>
    <t>2.38%</t>
  </si>
  <si>
    <t>64105</t>
  </si>
  <si>
    <t>64106</t>
  </si>
  <si>
    <t>64108</t>
  </si>
  <si>
    <t>64109</t>
  </si>
  <si>
    <t>64110</t>
  </si>
  <si>
    <t>64111</t>
  </si>
  <si>
    <t>64112</t>
  </si>
  <si>
    <t>64114</t>
  </si>
  <si>
    <t>64116</t>
  </si>
  <si>
    <t>64117</t>
  </si>
  <si>
    <t>64118</t>
  </si>
  <si>
    <t>64119</t>
  </si>
  <si>
    <t>64129</t>
  </si>
  <si>
    <t>64130</t>
  </si>
  <si>
    <t>64131</t>
  </si>
  <si>
    <t>64132</t>
  </si>
  <si>
    <t>64133</t>
  </si>
  <si>
    <t>64134</t>
  </si>
  <si>
    <t>64137</t>
  </si>
  <si>
    <t>64151</t>
  </si>
  <si>
    <t>64152</t>
  </si>
  <si>
    <t>64153</t>
  </si>
  <si>
    <t>64155</t>
  </si>
  <si>
    <t>64701</t>
  </si>
  <si>
    <t>66030</t>
  </si>
  <si>
    <t>66043</t>
  </si>
  <si>
    <t>66048</t>
  </si>
  <si>
    <t>66061</t>
  </si>
  <si>
    <t>66062</t>
  </si>
  <si>
    <t>66086</t>
  </si>
  <si>
    <t>66103</t>
  </si>
  <si>
    <t>66104</t>
  </si>
  <si>
    <t>66112</t>
  </si>
  <si>
    <t>66202</t>
  </si>
  <si>
    <t>66203</t>
  </si>
  <si>
    <t>66204</t>
  </si>
  <si>
    <t>66209</t>
  </si>
  <si>
    <t>66210</t>
  </si>
  <si>
    <t>66211</t>
  </si>
  <si>
    <t>66212</t>
  </si>
  <si>
    <t>66213</t>
  </si>
  <si>
    <t>66214</t>
  </si>
  <si>
    <t>66215</t>
  </si>
  <si>
    <t>66216</t>
  </si>
  <si>
    <t>66217</t>
  </si>
  <si>
    <t>66219</t>
  </si>
  <si>
    <t>66223</t>
  </si>
  <si>
    <t>66224</t>
  </si>
  <si>
    <t>66227</t>
  </si>
  <si>
    <t>97471</t>
  </si>
  <si>
    <t>100.20%</t>
  </si>
  <si>
    <t>92.86%</t>
  </si>
  <si>
    <t>16.07%</t>
  </si>
  <si>
    <t>52.38%</t>
  </si>
  <si>
    <t>20.24%</t>
  </si>
  <si>
    <t>10.12%</t>
  </si>
  <si>
    <t>7.74%</t>
  </si>
  <si>
    <t>5.95%</t>
  </si>
  <si>
    <t>71.43%</t>
  </si>
  <si>
    <t>Dollar of Rent Data for Durham, N.C. (Metro) (2024)</t>
  </si>
  <si>
    <t>Property Characteristics of Durham, N.C. (Metro)</t>
  </si>
  <si>
    <t>27278</t>
  </si>
  <si>
    <t>27344</t>
  </si>
  <si>
    <t>27510</t>
  </si>
  <si>
    <t>27514</t>
  </si>
  <si>
    <t>27516</t>
  </si>
  <si>
    <t>27517</t>
  </si>
  <si>
    <t>27701</t>
  </si>
  <si>
    <t>27703</t>
  </si>
  <si>
    <t>27704</t>
  </si>
  <si>
    <t>27705</t>
  </si>
  <si>
    <t>19.23%</t>
  </si>
  <si>
    <t>27707</t>
  </si>
  <si>
    <t>27713</t>
  </si>
  <si>
    <t>80.77%</t>
  </si>
  <si>
    <t>38.46%</t>
  </si>
  <si>
    <t>15.38%</t>
  </si>
  <si>
    <t>42.31%</t>
  </si>
  <si>
    <t>61.54%</t>
  </si>
  <si>
    <t>Dollar of Rent Data for Greensboro, N.C. (Metro) (2024)</t>
  </si>
  <si>
    <t>Property Characteristics of Greensboro, N.C. (Metro)</t>
  </si>
  <si>
    <t>27203</t>
  </si>
  <si>
    <t>27249</t>
  </si>
  <si>
    <t>27262</t>
  </si>
  <si>
    <t>27263</t>
  </si>
  <si>
    <t>27265</t>
  </si>
  <si>
    <t>27282</t>
  </si>
  <si>
    <t>27288</t>
  </si>
  <si>
    <t>27320</t>
  </si>
  <si>
    <t>27401</t>
  </si>
  <si>
    <t>27403</t>
  </si>
  <si>
    <t>27405</t>
  </si>
  <si>
    <t>27406</t>
  </si>
  <si>
    <t>27407</t>
  </si>
  <si>
    <t>27408</t>
  </si>
  <si>
    <t>27409</t>
  </si>
  <si>
    <t>27410</t>
  </si>
  <si>
    <t>84.85%</t>
  </si>
  <si>
    <t>51.52%</t>
  </si>
  <si>
    <t>48.48%</t>
  </si>
  <si>
    <t>Dollar of Rent Data for Raleigh, N.C. (Metro) (2024)</t>
  </si>
  <si>
    <t>Property Characteristics of Raleigh, N.C. (Metro)</t>
  </si>
  <si>
    <t>27511</t>
  </si>
  <si>
    <t>27513</t>
  </si>
  <si>
    <t>27518</t>
  </si>
  <si>
    <t>27519</t>
  </si>
  <si>
    <t>27520</t>
  </si>
  <si>
    <t>27525</t>
  </si>
  <si>
    <t>27526</t>
  </si>
  <si>
    <t>27529</t>
  </si>
  <si>
    <t>27560</t>
  </si>
  <si>
    <t>27569</t>
  </si>
  <si>
    <t>27587</t>
  </si>
  <si>
    <t>27591</t>
  </si>
  <si>
    <t>27601</t>
  </si>
  <si>
    <t>27603</t>
  </si>
  <si>
    <t>27604</t>
  </si>
  <si>
    <t>27606</t>
  </si>
  <si>
    <t>27609</t>
  </si>
  <si>
    <t>27610</t>
  </si>
  <si>
    <t>11.32%</t>
  </si>
  <si>
    <t>27612</t>
  </si>
  <si>
    <t>27613</t>
  </si>
  <si>
    <t>27614</t>
  </si>
  <si>
    <t>27615</t>
  </si>
  <si>
    <t>27617</t>
  </si>
  <si>
    <t>79.25%</t>
  </si>
  <si>
    <t>33.96%</t>
  </si>
  <si>
    <t>18.87%</t>
  </si>
  <si>
    <t>43.4%</t>
  </si>
  <si>
    <t>35.85%</t>
  </si>
  <si>
    <t>28.3%</t>
  </si>
  <si>
    <t>20.75%</t>
  </si>
  <si>
    <t>Dollar of Rent Data for Charlotte, N.C. (Metro) (2024)</t>
  </si>
  <si>
    <t>Property Characteristics of Charlotte, N.C. (Metro)</t>
  </si>
  <si>
    <t>28012</t>
  </si>
  <si>
    <t>4.2%</t>
  </si>
  <si>
    <t>28025</t>
  </si>
  <si>
    <t>28027</t>
  </si>
  <si>
    <t>28031</t>
  </si>
  <si>
    <t>3.36%</t>
  </si>
  <si>
    <t>28052</t>
  </si>
  <si>
    <t>28054</t>
  </si>
  <si>
    <t>28056</t>
  </si>
  <si>
    <t>28078</t>
  </si>
  <si>
    <t>28079</t>
  </si>
  <si>
    <t>28081</t>
  </si>
  <si>
    <t>28105</t>
  </si>
  <si>
    <t>28110</t>
  </si>
  <si>
    <t>28134</t>
  </si>
  <si>
    <t>28164</t>
  </si>
  <si>
    <t>28170</t>
  </si>
  <si>
    <t>28174</t>
  </si>
  <si>
    <t>28203</t>
  </si>
  <si>
    <t>28204</t>
  </si>
  <si>
    <t>8.4%</t>
  </si>
  <si>
    <t>28205</t>
  </si>
  <si>
    <t>28206</t>
  </si>
  <si>
    <t>28208</t>
  </si>
  <si>
    <t>28209</t>
  </si>
  <si>
    <t>28210</t>
  </si>
  <si>
    <t>28211</t>
  </si>
  <si>
    <t>28212</t>
  </si>
  <si>
    <t>28213</t>
  </si>
  <si>
    <t>28215</t>
  </si>
  <si>
    <t>28217</t>
  </si>
  <si>
    <t>28226</t>
  </si>
  <si>
    <t>28227</t>
  </si>
  <si>
    <t>28262</t>
  </si>
  <si>
    <t>28269</t>
  </si>
  <si>
    <t>28273</t>
  </si>
  <si>
    <t>28277</t>
  </si>
  <si>
    <t>28278</t>
  </si>
  <si>
    <t>29708</t>
  </si>
  <si>
    <t>29715</t>
  </si>
  <si>
    <t>29730</t>
  </si>
  <si>
    <t>29732</t>
  </si>
  <si>
    <t>91.6%</t>
  </si>
  <si>
    <t>7.56%</t>
  </si>
  <si>
    <t>32.77%</t>
  </si>
  <si>
    <t>21.85%</t>
  </si>
  <si>
    <t>37.82%</t>
  </si>
  <si>
    <t>38.66%</t>
  </si>
  <si>
    <t>19.33%</t>
  </si>
  <si>
    <t>25.21%</t>
  </si>
  <si>
    <t>12.61%</t>
  </si>
  <si>
    <t>48.74%</t>
  </si>
  <si>
    <t>51.26%</t>
  </si>
  <si>
    <t>Dollar of Rent Data for Winston, N.C. (Metro) (2024)</t>
  </si>
  <si>
    <t>Property Characteristics of Winston, N.C. (Metro)</t>
  </si>
  <si>
    <t>27012</t>
  </si>
  <si>
    <t>27028</t>
  </si>
  <si>
    <t>14.81%</t>
  </si>
  <si>
    <t>27101</t>
  </si>
  <si>
    <t>27103</t>
  </si>
  <si>
    <t>27104</t>
  </si>
  <si>
    <t>44.44%</t>
  </si>
  <si>
    <t>27106</t>
  </si>
  <si>
    <t>27107</t>
  </si>
  <si>
    <t>27284</t>
  </si>
  <si>
    <t>48.15%</t>
  </si>
  <si>
    <t>59.26%</t>
  </si>
  <si>
    <t>Dollar of Rent Data for Omaha, Neb. (Metro) (2024)</t>
  </si>
  <si>
    <t>Property Characteristics of Omaha, Neb. (Metro)</t>
  </si>
  <si>
    <t>51501</t>
  </si>
  <si>
    <t>51503</t>
  </si>
  <si>
    <t>68005</t>
  </si>
  <si>
    <t>68008</t>
  </si>
  <si>
    <t>68022</t>
  </si>
  <si>
    <t>8.2%</t>
  </si>
  <si>
    <t>68046</t>
  </si>
  <si>
    <t>68102</t>
  </si>
  <si>
    <t>68104</t>
  </si>
  <si>
    <t>68105</t>
  </si>
  <si>
    <t>68106</t>
  </si>
  <si>
    <t>68107</t>
  </si>
  <si>
    <t>68108</t>
  </si>
  <si>
    <t>68114</t>
  </si>
  <si>
    <t>68118</t>
  </si>
  <si>
    <t>68123</t>
  </si>
  <si>
    <t>68124</t>
  </si>
  <si>
    <t>68127</t>
  </si>
  <si>
    <t>68128</t>
  </si>
  <si>
    <t>68130</t>
  </si>
  <si>
    <t>68131</t>
  </si>
  <si>
    <t>68132</t>
  </si>
  <si>
    <t>68134</t>
  </si>
  <si>
    <t>68138</t>
  </si>
  <si>
    <t>68144</t>
  </si>
  <si>
    <t>68154</t>
  </si>
  <si>
    <t>68164</t>
  </si>
  <si>
    <t>85.25%</t>
  </si>
  <si>
    <t>65.57%</t>
  </si>
  <si>
    <t>42.62%</t>
  </si>
  <si>
    <t>27.87%</t>
  </si>
  <si>
    <t>18.03%</t>
  </si>
  <si>
    <t>80.33%</t>
  </si>
  <si>
    <t>19.67%</t>
  </si>
  <si>
    <t>Dollar of Rent Data for Albuquerque, N.M. (Metro) (2024)</t>
  </si>
  <si>
    <t>Property Characteristics of Albuquerque, N.M. (Metro)</t>
  </si>
  <si>
    <t>87102</t>
  </si>
  <si>
    <t>87105</t>
  </si>
  <si>
    <t>87106</t>
  </si>
  <si>
    <t>87107</t>
  </si>
  <si>
    <t>13.16%</t>
  </si>
  <si>
    <t>87108</t>
  </si>
  <si>
    <t>87109</t>
  </si>
  <si>
    <t>87110</t>
  </si>
  <si>
    <t>11.84%</t>
  </si>
  <si>
    <t>87111</t>
  </si>
  <si>
    <t>87112</t>
  </si>
  <si>
    <t>87113</t>
  </si>
  <si>
    <t>87114</t>
  </si>
  <si>
    <t>87120</t>
  </si>
  <si>
    <t>87121</t>
  </si>
  <si>
    <t>87123</t>
  </si>
  <si>
    <t>87124</t>
  </si>
  <si>
    <t>92.11%</t>
  </si>
  <si>
    <t>46.05%</t>
  </si>
  <si>
    <t>19.74%</t>
  </si>
  <si>
    <t>Dollar of Rent Data for Las Vegas, Nev. (Metro) (2024)</t>
  </si>
  <si>
    <t>Property Characteristics of Las Vegas, Nev. (Metro)</t>
  </si>
  <si>
    <t>0.69%</t>
  </si>
  <si>
    <t>80634</t>
  </si>
  <si>
    <t>89002</t>
  </si>
  <si>
    <t>89005</t>
  </si>
  <si>
    <t>2.07%</t>
  </si>
  <si>
    <t>89011</t>
  </si>
  <si>
    <t>89012</t>
  </si>
  <si>
    <t>1.38%</t>
  </si>
  <si>
    <t>89014</t>
  </si>
  <si>
    <t>89015</t>
  </si>
  <si>
    <t>89030</t>
  </si>
  <si>
    <t>89031</t>
  </si>
  <si>
    <t>89032</t>
  </si>
  <si>
    <t>89052</t>
  </si>
  <si>
    <t>2.76%</t>
  </si>
  <si>
    <t>89081</t>
  </si>
  <si>
    <t>8.97%</t>
  </si>
  <si>
    <t>89101</t>
  </si>
  <si>
    <t>4.83%</t>
  </si>
  <si>
    <t>89102</t>
  </si>
  <si>
    <t>3.45%</t>
  </si>
  <si>
    <t>89103</t>
  </si>
  <si>
    <t>89104</t>
  </si>
  <si>
    <t>89106</t>
  </si>
  <si>
    <t>89107</t>
  </si>
  <si>
    <t>89108</t>
  </si>
  <si>
    <t>89109</t>
  </si>
  <si>
    <t>89110</t>
  </si>
  <si>
    <t>89115</t>
  </si>
  <si>
    <t>89117</t>
  </si>
  <si>
    <t>89118</t>
  </si>
  <si>
    <t>11.03%</t>
  </si>
  <si>
    <t>89119</t>
  </si>
  <si>
    <t>89120</t>
  </si>
  <si>
    <t>89121</t>
  </si>
  <si>
    <t>89122</t>
  </si>
  <si>
    <t>89123</t>
  </si>
  <si>
    <t>89128</t>
  </si>
  <si>
    <t>89129</t>
  </si>
  <si>
    <t>89130</t>
  </si>
  <si>
    <t>89138</t>
  </si>
  <si>
    <t>89139</t>
  </si>
  <si>
    <t>89141</t>
  </si>
  <si>
    <t>89142</t>
  </si>
  <si>
    <t>89146</t>
  </si>
  <si>
    <t>89147</t>
  </si>
  <si>
    <t>89148</t>
  </si>
  <si>
    <t>89169</t>
  </si>
  <si>
    <t>89183</t>
  </si>
  <si>
    <t>89.66%</t>
  </si>
  <si>
    <t>28.97%</t>
  </si>
  <si>
    <t>26.21%</t>
  </si>
  <si>
    <t>41.38%</t>
  </si>
  <si>
    <t>31.03%</t>
  </si>
  <si>
    <t>22.07%</t>
  </si>
  <si>
    <t>21.38%</t>
  </si>
  <si>
    <t>14.48%</t>
  </si>
  <si>
    <t>7.59%</t>
  </si>
  <si>
    <t>58.62%</t>
  </si>
  <si>
    <t>Dollar of Rent Data for Reno, Nev. (Metro) (2024)</t>
  </si>
  <si>
    <t>Property Characteristics of Reno, Nev. (Metro)</t>
  </si>
  <si>
    <t>13.89%</t>
  </si>
  <si>
    <t>89431</t>
  </si>
  <si>
    <t>8.33%</t>
  </si>
  <si>
    <t>89434</t>
  </si>
  <si>
    <t>89436</t>
  </si>
  <si>
    <t>89501</t>
  </si>
  <si>
    <t>89502</t>
  </si>
  <si>
    <t>89503</t>
  </si>
  <si>
    <t>89506</t>
  </si>
  <si>
    <t>89509</t>
  </si>
  <si>
    <t>89512</t>
  </si>
  <si>
    <t>89521</t>
  </si>
  <si>
    <t>89523</t>
  </si>
  <si>
    <t>47.22%</t>
  </si>
  <si>
    <t>27.78%</t>
  </si>
  <si>
    <t>77.78%</t>
  </si>
  <si>
    <t>Dollar of Rent Data for Albany, N.Y. (Metro) (2024)</t>
  </si>
  <si>
    <t>Property Characteristics of Albany, N.Y. (Metro)</t>
  </si>
  <si>
    <t>12009</t>
  </si>
  <si>
    <t>12043</t>
  </si>
  <si>
    <t>4.88%</t>
  </si>
  <si>
    <t>12047</t>
  </si>
  <si>
    <t>12054</t>
  </si>
  <si>
    <t>12065</t>
  </si>
  <si>
    <t>7.32%</t>
  </si>
  <si>
    <t>12110</t>
  </si>
  <si>
    <t>12144</t>
  </si>
  <si>
    <t>12159</t>
  </si>
  <si>
    <t>9.76%</t>
  </si>
  <si>
    <t>12180</t>
  </si>
  <si>
    <t>12203</t>
  </si>
  <si>
    <t>12204</t>
  </si>
  <si>
    <t>12205</t>
  </si>
  <si>
    <t>12206</t>
  </si>
  <si>
    <t>12207</t>
  </si>
  <si>
    <t>12208</t>
  </si>
  <si>
    <t>12210</t>
  </si>
  <si>
    <t>122204</t>
  </si>
  <si>
    <t>12302</t>
  </si>
  <si>
    <t>12304</t>
  </si>
  <si>
    <t>12305</t>
  </si>
  <si>
    <t>12306</t>
  </si>
  <si>
    <t>12309</t>
  </si>
  <si>
    <t>12833</t>
  </si>
  <si>
    <t>12866</t>
  </si>
  <si>
    <t>68.29%</t>
  </si>
  <si>
    <t>21.95%</t>
  </si>
  <si>
    <t>34.15%</t>
  </si>
  <si>
    <t>29.27%</t>
  </si>
  <si>
    <t>31.71%</t>
  </si>
  <si>
    <t>56.1%</t>
  </si>
  <si>
    <t>12.2%</t>
  </si>
  <si>
    <t>43.9%</t>
  </si>
  <si>
    <t>Dollar of Rent Data for Buffalo, N.Y. (Metro) (2024)</t>
  </si>
  <si>
    <t>Property Characteristics of Buffalo, N.Y. (Metro)</t>
  </si>
  <si>
    <t>14001</t>
  </si>
  <si>
    <t>14025</t>
  </si>
  <si>
    <t>14031</t>
  </si>
  <si>
    <t>14043</t>
  </si>
  <si>
    <t>14047</t>
  </si>
  <si>
    <t>14051</t>
  </si>
  <si>
    <t>14068</t>
  </si>
  <si>
    <t>14075</t>
  </si>
  <si>
    <t>14094</t>
  </si>
  <si>
    <t>14120</t>
  </si>
  <si>
    <t>14127</t>
  </si>
  <si>
    <t>14150</t>
  </si>
  <si>
    <t>5.36%</t>
  </si>
  <si>
    <t>14201</t>
  </si>
  <si>
    <t>14203</t>
  </si>
  <si>
    <t>14207</t>
  </si>
  <si>
    <t>14213</t>
  </si>
  <si>
    <t>14214</t>
  </si>
  <si>
    <t>14215</t>
  </si>
  <si>
    <t>14216</t>
  </si>
  <si>
    <t>14218</t>
  </si>
  <si>
    <t>14220</t>
  </si>
  <si>
    <t>14221</t>
  </si>
  <si>
    <t>14222</t>
  </si>
  <si>
    <t>14224</t>
  </si>
  <si>
    <t>14228</t>
  </si>
  <si>
    <t>14304</t>
  </si>
  <si>
    <t>14305</t>
  </si>
  <si>
    <t>66.07%</t>
  </si>
  <si>
    <t>8.93%</t>
  </si>
  <si>
    <t>23.21%</t>
  </si>
  <si>
    <t>30.36%</t>
  </si>
  <si>
    <t>44.64%</t>
  </si>
  <si>
    <t>69.64%</t>
  </si>
  <si>
    <t>62.5%</t>
  </si>
  <si>
    <t>37.5%</t>
  </si>
  <si>
    <t>Dollar of Rent Data for New York, N.Y. (Metro) (2024)</t>
  </si>
  <si>
    <t>50 cents</t>
  </si>
  <si>
    <t>22 cents</t>
  </si>
  <si>
    <t>87 cents</t>
  </si>
  <si>
    <t>Property Characteristics of New York, N.Y. (Metro)</t>
  </si>
  <si>
    <t>0.17%</t>
  </si>
  <si>
    <t>10001</t>
  </si>
  <si>
    <t>0.11%</t>
  </si>
  <si>
    <t>10002</t>
  </si>
  <si>
    <t>0.06%</t>
  </si>
  <si>
    <t>10004</t>
  </si>
  <si>
    <t>10009</t>
  </si>
  <si>
    <t>10011</t>
  </si>
  <si>
    <t>10014</t>
  </si>
  <si>
    <t>0.23%</t>
  </si>
  <si>
    <t>10016</t>
  </si>
  <si>
    <t>10018</t>
  </si>
  <si>
    <t>10019</t>
  </si>
  <si>
    <t>10021</t>
  </si>
  <si>
    <t>10022</t>
  </si>
  <si>
    <t>10023</t>
  </si>
  <si>
    <t>0.4%</t>
  </si>
  <si>
    <t>10024</t>
  </si>
  <si>
    <t>10025</t>
  </si>
  <si>
    <t>10026</t>
  </si>
  <si>
    <t>10027</t>
  </si>
  <si>
    <t>10028</t>
  </si>
  <si>
    <t>10029</t>
  </si>
  <si>
    <t>10030</t>
  </si>
  <si>
    <t>0.63%</t>
  </si>
  <si>
    <t>10031</t>
  </si>
  <si>
    <t>10032</t>
  </si>
  <si>
    <t>10033</t>
  </si>
  <si>
    <t>10034</t>
  </si>
  <si>
    <t>10035</t>
  </si>
  <si>
    <t>10037</t>
  </si>
  <si>
    <t>10039</t>
  </si>
  <si>
    <t>0.34%</t>
  </si>
  <si>
    <t>10040</t>
  </si>
  <si>
    <t>10065</t>
  </si>
  <si>
    <t>10075</t>
  </si>
  <si>
    <t>10128</t>
  </si>
  <si>
    <t>10301</t>
  </si>
  <si>
    <t>10310</t>
  </si>
  <si>
    <t>0.46%</t>
  </si>
  <si>
    <t>10451</t>
  </si>
  <si>
    <t>10452</t>
  </si>
  <si>
    <t>10453</t>
  </si>
  <si>
    <t>10454</t>
  </si>
  <si>
    <t>10455</t>
  </si>
  <si>
    <t>0.68%</t>
  </si>
  <si>
    <t>10456</t>
  </si>
  <si>
    <t>10457</t>
  </si>
  <si>
    <t>0.97%</t>
  </si>
  <si>
    <t>10458</t>
  </si>
  <si>
    <t>10459</t>
  </si>
  <si>
    <t>10460</t>
  </si>
  <si>
    <t>10461</t>
  </si>
  <si>
    <t>10462</t>
  </si>
  <si>
    <t>10463</t>
  </si>
  <si>
    <t>10466</t>
  </si>
  <si>
    <t>10467</t>
  </si>
  <si>
    <t>10468</t>
  </si>
  <si>
    <t>10469</t>
  </si>
  <si>
    <t>10470</t>
  </si>
  <si>
    <t>10472</t>
  </si>
  <si>
    <t>10473</t>
  </si>
  <si>
    <t>10474</t>
  </si>
  <si>
    <t>10475</t>
  </si>
  <si>
    <t>10507</t>
  </si>
  <si>
    <t>10514</t>
  </si>
  <si>
    <t>10543</t>
  </si>
  <si>
    <t>10547</t>
  </si>
  <si>
    <t>0.74%</t>
  </si>
  <si>
    <t>10550</t>
  </si>
  <si>
    <t>10552</t>
  </si>
  <si>
    <t>10553</t>
  </si>
  <si>
    <t>10562</t>
  </si>
  <si>
    <t>10566</t>
  </si>
  <si>
    <t>10570</t>
  </si>
  <si>
    <t>10573</t>
  </si>
  <si>
    <t>10591</t>
  </si>
  <si>
    <t>10601</t>
  </si>
  <si>
    <t>10605</t>
  </si>
  <si>
    <t>10606</t>
  </si>
  <si>
    <t>10701</t>
  </si>
  <si>
    <t>10703</t>
  </si>
  <si>
    <t>10704</t>
  </si>
  <si>
    <t>10705</t>
  </si>
  <si>
    <t>10707</t>
  </si>
  <si>
    <t>10708</t>
  </si>
  <si>
    <t>10709</t>
  </si>
  <si>
    <t>10801</t>
  </si>
  <si>
    <t>10804</t>
  </si>
  <si>
    <t>10805</t>
  </si>
  <si>
    <t>10901</t>
  </si>
  <si>
    <t>10920</t>
  </si>
  <si>
    <t>10927</t>
  </si>
  <si>
    <t>10952</t>
  </si>
  <si>
    <t>10956</t>
  </si>
  <si>
    <t>10960</t>
  </si>
  <si>
    <t>10970</t>
  </si>
  <si>
    <t>10977</t>
  </si>
  <si>
    <t>10993</t>
  </si>
  <si>
    <t>11023</t>
  </si>
  <si>
    <t>11101</t>
  </si>
  <si>
    <t>11102</t>
  </si>
  <si>
    <t>11103</t>
  </si>
  <si>
    <t>11104</t>
  </si>
  <si>
    <t>11105</t>
  </si>
  <si>
    <t>11106</t>
  </si>
  <si>
    <t>11201</t>
  </si>
  <si>
    <t>11203</t>
  </si>
  <si>
    <t>11204</t>
  </si>
  <si>
    <t>11205</t>
  </si>
  <si>
    <t>11206</t>
  </si>
  <si>
    <t>1.37%</t>
  </si>
  <si>
    <t>11207</t>
  </si>
  <si>
    <t>0.8%</t>
  </si>
  <si>
    <t>11208</t>
  </si>
  <si>
    <t>11209</t>
  </si>
  <si>
    <t>11210</t>
  </si>
  <si>
    <t>1.54%</t>
  </si>
  <si>
    <t>11211</t>
  </si>
  <si>
    <t>11212</t>
  </si>
  <si>
    <t>11213</t>
  </si>
  <si>
    <t>11214</t>
  </si>
  <si>
    <t>1.14%</t>
  </si>
  <si>
    <t>11215</t>
  </si>
  <si>
    <t>11216</t>
  </si>
  <si>
    <t>11217</t>
  </si>
  <si>
    <t>11218</t>
  </si>
  <si>
    <t>11219</t>
  </si>
  <si>
    <t>11220</t>
  </si>
  <si>
    <t>3.59%</t>
  </si>
  <si>
    <t>11221</t>
  </si>
  <si>
    <t>11222</t>
  </si>
  <si>
    <t>11223</t>
  </si>
  <si>
    <t>11224</t>
  </si>
  <si>
    <t>11225</t>
  </si>
  <si>
    <t>1.83%</t>
  </si>
  <si>
    <t>11226</t>
  </si>
  <si>
    <t>11228</t>
  </si>
  <si>
    <t>11229</t>
  </si>
  <si>
    <t>11230</t>
  </si>
  <si>
    <t>11231</t>
  </si>
  <si>
    <t>11232</t>
  </si>
  <si>
    <t>2.57%</t>
  </si>
  <si>
    <t>11233</t>
  </si>
  <si>
    <t>11235</t>
  </si>
  <si>
    <t>11236</t>
  </si>
  <si>
    <t>2.11%</t>
  </si>
  <si>
    <t>11237</t>
  </si>
  <si>
    <t>11238</t>
  </si>
  <si>
    <t>11249</t>
  </si>
  <si>
    <t>11354</t>
  </si>
  <si>
    <t>11355</t>
  </si>
  <si>
    <t>11361</t>
  </si>
  <si>
    <t>11367</t>
  </si>
  <si>
    <t>11368</t>
  </si>
  <si>
    <t>11372</t>
  </si>
  <si>
    <t>11374</t>
  </si>
  <si>
    <t>11375</t>
  </si>
  <si>
    <t>11377</t>
  </si>
  <si>
    <t>1.2%</t>
  </si>
  <si>
    <t>11416</t>
  </si>
  <si>
    <t>11418</t>
  </si>
  <si>
    <t>11421</t>
  </si>
  <si>
    <t>11423</t>
  </si>
  <si>
    <t>11429</t>
  </si>
  <si>
    <t>11432</t>
  </si>
  <si>
    <t>11435</t>
  </si>
  <si>
    <t>11501</t>
  </si>
  <si>
    <t>11510</t>
  </si>
  <si>
    <t>11514</t>
  </si>
  <si>
    <t>11518</t>
  </si>
  <si>
    <t>11520</t>
  </si>
  <si>
    <t>11542</t>
  </si>
  <si>
    <t>11550</t>
  </si>
  <si>
    <t>11554</t>
  </si>
  <si>
    <t>11561</t>
  </si>
  <si>
    <t>11580</t>
  </si>
  <si>
    <t>11590</t>
  </si>
  <si>
    <t>11691</t>
  </si>
  <si>
    <t>11693</t>
  </si>
  <si>
    <t>11694</t>
  </si>
  <si>
    <t>11701</t>
  </si>
  <si>
    <t>11704</t>
  </si>
  <si>
    <t>11705</t>
  </si>
  <si>
    <t>11713</t>
  </si>
  <si>
    <t>11717</t>
  </si>
  <si>
    <t>11727</t>
  </si>
  <si>
    <t>11729</t>
  </si>
  <si>
    <t>11741</t>
  </si>
  <si>
    <t>11743</t>
  </si>
  <si>
    <t>11755</t>
  </si>
  <si>
    <t>11756</t>
  </si>
  <si>
    <t>11757</t>
  </si>
  <si>
    <t>11763</t>
  </si>
  <si>
    <t>11772</t>
  </si>
  <si>
    <t>11776</t>
  </si>
  <si>
    <t>11779</t>
  </si>
  <si>
    <t>11787</t>
  </si>
  <si>
    <t>11788</t>
  </si>
  <si>
    <t>11793</t>
  </si>
  <si>
    <t>11801</t>
  </si>
  <si>
    <t>11933</t>
  </si>
  <si>
    <t>11949</t>
  </si>
  <si>
    <t>11951</t>
  </si>
  <si>
    <t>11955</t>
  </si>
  <si>
    <t>11980</t>
  </si>
  <si>
    <t>22556</t>
  </si>
  <si>
    <t>7001</t>
  </si>
  <si>
    <t>7002</t>
  </si>
  <si>
    <t>7003</t>
  </si>
  <si>
    <t>7008</t>
  </si>
  <si>
    <t>7010</t>
  </si>
  <si>
    <t>7011</t>
  </si>
  <si>
    <t>7013</t>
  </si>
  <si>
    <t>7017</t>
  </si>
  <si>
    <t>7018</t>
  </si>
  <si>
    <t>7022</t>
  </si>
  <si>
    <t>7026</t>
  </si>
  <si>
    <t>7028</t>
  </si>
  <si>
    <t>7029</t>
  </si>
  <si>
    <t>7030</t>
  </si>
  <si>
    <t>7036</t>
  </si>
  <si>
    <t>7039</t>
  </si>
  <si>
    <t>7040</t>
  </si>
  <si>
    <t>7042</t>
  </si>
  <si>
    <t>7047</t>
  </si>
  <si>
    <t>7050</t>
  </si>
  <si>
    <t>1.88%</t>
  </si>
  <si>
    <t>7055</t>
  </si>
  <si>
    <t>7057</t>
  </si>
  <si>
    <t>7060</t>
  </si>
  <si>
    <t>7062</t>
  </si>
  <si>
    <t>7065</t>
  </si>
  <si>
    <t>7066</t>
  </si>
  <si>
    <t>7075</t>
  </si>
  <si>
    <t>7079</t>
  </si>
  <si>
    <t>7081</t>
  </si>
  <si>
    <t>7083</t>
  </si>
  <si>
    <t>7086</t>
  </si>
  <si>
    <t>7087</t>
  </si>
  <si>
    <t>7090</t>
  </si>
  <si>
    <t>7093</t>
  </si>
  <si>
    <t>7094</t>
  </si>
  <si>
    <t>7095</t>
  </si>
  <si>
    <t>7102</t>
  </si>
  <si>
    <t>7103</t>
  </si>
  <si>
    <t>7104</t>
  </si>
  <si>
    <t>7105</t>
  </si>
  <si>
    <t>7106</t>
  </si>
  <si>
    <t>7107</t>
  </si>
  <si>
    <t>7108</t>
  </si>
  <si>
    <t>7109</t>
  </si>
  <si>
    <t>7110</t>
  </si>
  <si>
    <t>7111</t>
  </si>
  <si>
    <t>7112</t>
  </si>
  <si>
    <t>7114</t>
  </si>
  <si>
    <t>7201</t>
  </si>
  <si>
    <t>7202</t>
  </si>
  <si>
    <t>7203</t>
  </si>
  <si>
    <t>7204</t>
  </si>
  <si>
    <t>7205</t>
  </si>
  <si>
    <t>7206</t>
  </si>
  <si>
    <t>7208</t>
  </si>
  <si>
    <t>7302</t>
  </si>
  <si>
    <t>7304</t>
  </si>
  <si>
    <t>7305</t>
  </si>
  <si>
    <t>7306</t>
  </si>
  <si>
    <t>7307</t>
  </si>
  <si>
    <t>7405</t>
  </si>
  <si>
    <t>7407</t>
  </si>
  <si>
    <t>7417</t>
  </si>
  <si>
    <t>7461</t>
  </si>
  <si>
    <t>7501</t>
  </si>
  <si>
    <t>7502</t>
  </si>
  <si>
    <t>7503</t>
  </si>
  <si>
    <t>7504</t>
  </si>
  <si>
    <t>7505</t>
  </si>
  <si>
    <t>7513</t>
  </si>
  <si>
    <t>7514</t>
  </si>
  <si>
    <t>7522</t>
  </si>
  <si>
    <t>7524</t>
  </si>
  <si>
    <t>7601</t>
  </si>
  <si>
    <t>7605</t>
  </si>
  <si>
    <t>7621</t>
  </si>
  <si>
    <t>7631</t>
  </si>
  <si>
    <t>7644</t>
  </si>
  <si>
    <t>7650</t>
  </si>
  <si>
    <t>7656</t>
  </si>
  <si>
    <t>7660</t>
  </si>
  <si>
    <t>7661</t>
  </si>
  <si>
    <t>7666</t>
  </si>
  <si>
    <t>7701</t>
  </si>
  <si>
    <t>7712</t>
  </si>
  <si>
    <t>7716</t>
  </si>
  <si>
    <t>7719</t>
  </si>
  <si>
    <t>7720</t>
  </si>
  <si>
    <t>7721</t>
  </si>
  <si>
    <t>7724</t>
  </si>
  <si>
    <t>7728</t>
  </si>
  <si>
    <t>7740</t>
  </si>
  <si>
    <t>7747</t>
  </si>
  <si>
    <t>7753</t>
  </si>
  <si>
    <t>7762</t>
  </si>
  <si>
    <t>7801</t>
  </si>
  <si>
    <t>7856</t>
  </si>
  <si>
    <t>78666</t>
  </si>
  <si>
    <t>7928</t>
  </si>
  <si>
    <t>7960</t>
  </si>
  <si>
    <t>8005</t>
  </si>
  <si>
    <t>84107</t>
  </si>
  <si>
    <t>8536</t>
  </si>
  <si>
    <t>8701</t>
  </si>
  <si>
    <t>8723</t>
  </si>
  <si>
    <t>8753</t>
  </si>
  <si>
    <t>8801</t>
  </si>
  <si>
    <t>8805</t>
  </si>
  <si>
    <t>8807</t>
  </si>
  <si>
    <t>8816</t>
  </si>
  <si>
    <t>8817</t>
  </si>
  <si>
    <t>8824</t>
  </si>
  <si>
    <t>8831</t>
  </si>
  <si>
    <t>8854</t>
  </si>
  <si>
    <t>8861</t>
  </si>
  <si>
    <t>8863</t>
  </si>
  <si>
    <t>8869</t>
  </si>
  <si>
    <t>8873</t>
  </si>
  <si>
    <t>8879</t>
  </si>
  <si>
    <t>8880</t>
  </si>
  <si>
    <t>8901</t>
  </si>
  <si>
    <t>8902</t>
  </si>
  <si>
    <t>8904</t>
  </si>
  <si>
    <t>74.44%</t>
  </si>
  <si>
    <t>22.42%</t>
  </si>
  <si>
    <t>MILITARY</t>
  </si>
  <si>
    <t>3.25%</t>
  </si>
  <si>
    <t>22.59%</t>
  </si>
  <si>
    <t>87.74%</t>
  </si>
  <si>
    <t>5.02%</t>
  </si>
  <si>
    <t>2.62%</t>
  </si>
  <si>
    <t>46.66%</t>
  </si>
  <si>
    <t>53.34%</t>
  </si>
  <si>
    <t>Dollar of Rent Data for Poughkeepsie, N.Y. (Metro) (2024)</t>
  </si>
  <si>
    <t>Property Characteristics of Poughkeepsie, N.Y. (Metro)</t>
  </si>
  <si>
    <t>10940</t>
  </si>
  <si>
    <t>10941</t>
  </si>
  <si>
    <t>10950</t>
  </si>
  <si>
    <t>20.83%</t>
  </si>
  <si>
    <t>12508</t>
  </si>
  <si>
    <t>12518</t>
  </si>
  <si>
    <t>12549</t>
  </si>
  <si>
    <t>12550</t>
  </si>
  <si>
    <t>12553</t>
  </si>
  <si>
    <t>12569</t>
  </si>
  <si>
    <t>12590</t>
  </si>
  <si>
    <t>12601</t>
  </si>
  <si>
    <t>12603</t>
  </si>
  <si>
    <t>54.17%</t>
  </si>
  <si>
    <t>45.83%</t>
  </si>
  <si>
    <t>Dollar of Rent Data for Rochester, N.Y. (Metro) (2024)</t>
  </si>
  <si>
    <t>Property Characteristics of Rochester, N.Y. (Metro)</t>
  </si>
  <si>
    <t>14414</t>
  </si>
  <si>
    <t>14420</t>
  </si>
  <si>
    <t>14424</t>
  </si>
  <si>
    <t>14428</t>
  </si>
  <si>
    <t>14450</t>
  </si>
  <si>
    <t>14467</t>
  </si>
  <si>
    <t>14468</t>
  </si>
  <si>
    <t>14470</t>
  </si>
  <si>
    <t>14504</t>
  </si>
  <si>
    <t>14519</t>
  </si>
  <si>
    <t>14526</t>
  </si>
  <si>
    <t>14534</t>
  </si>
  <si>
    <t>14559</t>
  </si>
  <si>
    <t>14564</t>
  </si>
  <si>
    <t>14580</t>
  </si>
  <si>
    <t>14604</t>
  </si>
  <si>
    <t>14607</t>
  </si>
  <si>
    <t>14608</t>
  </si>
  <si>
    <t>14609</t>
  </si>
  <si>
    <t>14610</t>
  </si>
  <si>
    <t>14612</t>
  </si>
  <si>
    <t>14614</t>
  </si>
  <si>
    <t>14615</t>
  </si>
  <si>
    <t>14616</t>
  </si>
  <si>
    <t>14618</t>
  </si>
  <si>
    <t>14620</t>
  </si>
  <si>
    <t>14621</t>
  </si>
  <si>
    <t>14622</t>
  </si>
  <si>
    <t>14623</t>
  </si>
  <si>
    <t>14624</t>
  </si>
  <si>
    <t>14626</t>
  </si>
  <si>
    <t>15104</t>
  </si>
  <si>
    <t>83.93%</t>
  </si>
  <si>
    <t>26.79%</t>
  </si>
  <si>
    <t>55.36%</t>
  </si>
  <si>
    <t>41.07%</t>
  </si>
  <si>
    <t>58.93%</t>
  </si>
  <si>
    <t>Dollar of Rent Data for Syracuse, N.Y. (Metro) (2024)</t>
  </si>
  <si>
    <t>Property Characteristics of Syracuse, N.Y. (Metro)</t>
  </si>
  <si>
    <t>13027</t>
  </si>
  <si>
    <t>13031</t>
  </si>
  <si>
    <t>13035</t>
  </si>
  <si>
    <t>13060</t>
  </si>
  <si>
    <t>13082</t>
  </si>
  <si>
    <t>13090</t>
  </si>
  <si>
    <t>13202</t>
  </si>
  <si>
    <t>13203</t>
  </si>
  <si>
    <t>13204</t>
  </si>
  <si>
    <t>13206</t>
  </si>
  <si>
    <t>13208</t>
  </si>
  <si>
    <t>13212</t>
  </si>
  <si>
    <t>13214</t>
  </si>
  <si>
    <t>13215</t>
  </si>
  <si>
    <t>13224</t>
  </si>
  <si>
    <t>27.27%</t>
  </si>
  <si>
    <t>45.45%</t>
  </si>
  <si>
    <t>Dollar of Rent Data for Akron, Ohio (Metro) (2024)</t>
  </si>
  <si>
    <t>Property Characteristics of Akron, Ohio (Metro)</t>
  </si>
  <si>
    <t>44067</t>
  </si>
  <si>
    <t>44202</t>
  </si>
  <si>
    <t>44203</t>
  </si>
  <si>
    <t>44221</t>
  </si>
  <si>
    <t>44224</t>
  </si>
  <si>
    <t>44236</t>
  </si>
  <si>
    <t>44240</t>
  </si>
  <si>
    <t>44241</t>
  </si>
  <si>
    <t>44266</t>
  </si>
  <si>
    <t>44304</t>
  </si>
  <si>
    <t>44305</t>
  </si>
  <si>
    <t>44306</t>
  </si>
  <si>
    <t>44308</t>
  </si>
  <si>
    <t>44310</t>
  </si>
  <si>
    <t>44312</t>
  </si>
  <si>
    <t>44313</t>
  </si>
  <si>
    <t>44333</t>
  </si>
  <si>
    <t>30.77%</t>
  </si>
  <si>
    <t>65.38%</t>
  </si>
  <si>
    <t>34.62%</t>
  </si>
  <si>
    <t>Dollar of Rent Data for Cleveland, Ohio (Metro) (2024)</t>
  </si>
  <si>
    <t>37 cents</t>
  </si>
  <si>
    <t>33 cents</t>
  </si>
  <si>
    <t>Property Characteristics of Cleveland, Ohio (Metro)</t>
  </si>
  <si>
    <t>44011</t>
  </si>
  <si>
    <t>44012</t>
  </si>
  <si>
    <t>44017</t>
  </si>
  <si>
    <t>44035</t>
  </si>
  <si>
    <t>44039</t>
  </si>
  <si>
    <t>44052</t>
  </si>
  <si>
    <t>44053</t>
  </si>
  <si>
    <t>44054</t>
  </si>
  <si>
    <t>44055</t>
  </si>
  <si>
    <t>44057</t>
  </si>
  <si>
    <t>44060</t>
  </si>
  <si>
    <t>44070</t>
  </si>
  <si>
    <t>44077</t>
  </si>
  <si>
    <t>44092</t>
  </si>
  <si>
    <t>44094</t>
  </si>
  <si>
    <t>44095</t>
  </si>
  <si>
    <t>44102</t>
  </si>
  <si>
    <t>44103</t>
  </si>
  <si>
    <t>44106</t>
  </si>
  <si>
    <t>44107</t>
  </si>
  <si>
    <t>44109</t>
  </si>
  <si>
    <t>44110</t>
  </si>
  <si>
    <t>44112</t>
  </si>
  <si>
    <t>44113</t>
  </si>
  <si>
    <t>44115</t>
  </si>
  <si>
    <t>44116</t>
  </si>
  <si>
    <t>44117</t>
  </si>
  <si>
    <t>44118</t>
  </si>
  <si>
    <t>44119</t>
  </si>
  <si>
    <t>44120</t>
  </si>
  <si>
    <t>44121</t>
  </si>
  <si>
    <t>44122</t>
  </si>
  <si>
    <t>44123</t>
  </si>
  <si>
    <t>44125</t>
  </si>
  <si>
    <t>44126</t>
  </si>
  <si>
    <t>44127</t>
  </si>
  <si>
    <t>44128</t>
  </si>
  <si>
    <t>44129</t>
  </si>
  <si>
    <t>44130</t>
  </si>
  <si>
    <t>44132</t>
  </si>
  <si>
    <t>44133</t>
  </si>
  <si>
    <t>44135</t>
  </si>
  <si>
    <t>44137</t>
  </si>
  <si>
    <t>44142</t>
  </si>
  <si>
    <t>44145</t>
  </si>
  <si>
    <t>44146</t>
  </si>
  <si>
    <t>44212</t>
  </si>
  <si>
    <t>44256</t>
  </si>
  <si>
    <t>44281</t>
  </si>
  <si>
    <t>100.09%</t>
  </si>
  <si>
    <t>77.3%</t>
  </si>
  <si>
    <t>17.73%</t>
  </si>
  <si>
    <t>29.08%</t>
  </si>
  <si>
    <t>52.48%</t>
  </si>
  <si>
    <t>64.54%</t>
  </si>
  <si>
    <t>21.99%</t>
  </si>
  <si>
    <t>5.67%</t>
  </si>
  <si>
    <t>Dollar of Rent Data for Columbus, Ohio (Metro) (2024)</t>
  </si>
  <si>
    <t>Property Characteristics of Columbus, Ohio (Metro)</t>
  </si>
  <si>
    <t>43004</t>
  </si>
  <si>
    <t>43015</t>
  </si>
  <si>
    <t>43016</t>
  </si>
  <si>
    <t>43026</t>
  </si>
  <si>
    <t>43054</t>
  </si>
  <si>
    <t>43055</t>
  </si>
  <si>
    <t>43056</t>
  </si>
  <si>
    <t>43062</t>
  </si>
  <si>
    <t>43065</t>
  </si>
  <si>
    <t>43068</t>
  </si>
  <si>
    <t>43074</t>
  </si>
  <si>
    <t>5.52%</t>
  </si>
  <si>
    <t>43081</t>
  </si>
  <si>
    <t>43082</t>
  </si>
  <si>
    <t>43085</t>
  </si>
  <si>
    <t>43105</t>
  </si>
  <si>
    <t>43110</t>
  </si>
  <si>
    <t>43113</t>
  </si>
  <si>
    <t>43119</t>
  </si>
  <si>
    <t>43123</t>
  </si>
  <si>
    <t>43125</t>
  </si>
  <si>
    <t>43130</t>
  </si>
  <si>
    <t>43147</t>
  </si>
  <si>
    <t>43201</t>
  </si>
  <si>
    <t>43202</t>
  </si>
  <si>
    <t>43204</t>
  </si>
  <si>
    <t>43205</t>
  </si>
  <si>
    <t>43206</t>
  </si>
  <si>
    <t>43207</t>
  </si>
  <si>
    <t>43209</t>
  </si>
  <si>
    <t>43212</t>
  </si>
  <si>
    <t>43213</t>
  </si>
  <si>
    <t>43214</t>
  </si>
  <si>
    <t>43215</t>
  </si>
  <si>
    <t>43219</t>
  </si>
  <si>
    <t>43220</t>
  </si>
  <si>
    <t>43221</t>
  </si>
  <si>
    <t>43223</t>
  </si>
  <si>
    <t>43224</t>
  </si>
  <si>
    <t>43227</t>
  </si>
  <si>
    <t>43228</t>
  </si>
  <si>
    <t>43229</t>
  </si>
  <si>
    <t>43230</t>
  </si>
  <si>
    <t>43231</t>
  </si>
  <si>
    <t>43232</t>
  </si>
  <si>
    <t>43235</t>
  </si>
  <si>
    <t>43240</t>
  </si>
  <si>
    <t>43338</t>
  </si>
  <si>
    <t>92.41%</t>
  </si>
  <si>
    <t>23.45%</t>
  </si>
  <si>
    <t>18.62%</t>
  </si>
  <si>
    <t>53.79%</t>
  </si>
  <si>
    <t>46.21%</t>
  </si>
  <si>
    <t>73.1%</t>
  </si>
  <si>
    <t>Dollar of Rent Data for Dayton, Ohio (Metro) (2024)</t>
  </si>
  <si>
    <t>Property Characteristics of Dayton, Ohio (Metro)</t>
  </si>
  <si>
    <t>45324</t>
  </si>
  <si>
    <t>45342</t>
  </si>
  <si>
    <t>45356</t>
  </si>
  <si>
    <t>45377</t>
  </si>
  <si>
    <t>45385</t>
  </si>
  <si>
    <t>45402</t>
  </si>
  <si>
    <t>45403</t>
  </si>
  <si>
    <t>45410</t>
  </si>
  <si>
    <t>45414</t>
  </si>
  <si>
    <t>45415</t>
  </si>
  <si>
    <t>45416</t>
  </si>
  <si>
    <t>45417</t>
  </si>
  <si>
    <t>45419</t>
  </si>
  <si>
    <t>45420</t>
  </si>
  <si>
    <t>45424</t>
  </si>
  <si>
    <t>45426</t>
  </si>
  <si>
    <t>45429</t>
  </si>
  <si>
    <t>45431</t>
  </si>
  <si>
    <t>45432</t>
  </si>
  <si>
    <t>45439</t>
  </si>
  <si>
    <t>45440</t>
  </si>
  <si>
    <t>45458</t>
  </si>
  <si>
    <t>45459</t>
  </si>
  <si>
    <t>89.74%</t>
  </si>
  <si>
    <t>20.51%</t>
  </si>
  <si>
    <t>51.28%</t>
  </si>
  <si>
    <t>76.92%</t>
  </si>
  <si>
    <t>Dollar of Rent Data for Cincinnati, Ohio (Metro) (2024)</t>
  </si>
  <si>
    <t>Property Characteristics of Cincinnati, Ohio (Metro)</t>
  </si>
  <si>
    <t>41005</t>
  </si>
  <si>
    <t>1.72%</t>
  </si>
  <si>
    <t>41011</t>
  </si>
  <si>
    <t>41014</t>
  </si>
  <si>
    <t>41017</t>
  </si>
  <si>
    <t>41018</t>
  </si>
  <si>
    <t>41030</t>
  </si>
  <si>
    <t>6.9%</t>
  </si>
  <si>
    <t>41042</t>
  </si>
  <si>
    <t>41048</t>
  </si>
  <si>
    <t>41051</t>
  </si>
  <si>
    <t>41073</t>
  </si>
  <si>
    <t>41076</t>
  </si>
  <si>
    <t>41094</t>
  </si>
  <si>
    <t>41095</t>
  </si>
  <si>
    <t>45002</t>
  </si>
  <si>
    <t>45005</t>
  </si>
  <si>
    <t>45011</t>
  </si>
  <si>
    <t>2.3%</t>
  </si>
  <si>
    <t>45013</t>
  </si>
  <si>
    <t>4.6%</t>
  </si>
  <si>
    <t>45014</t>
  </si>
  <si>
    <t>45030</t>
  </si>
  <si>
    <t>45036</t>
  </si>
  <si>
    <t>45044</t>
  </si>
  <si>
    <t>45056</t>
  </si>
  <si>
    <t>45066</t>
  </si>
  <si>
    <t>45069</t>
  </si>
  <si>
    <t>2.87%</t>
  </si>
  <si>
    <t>45102</t>
  </si>
  <si>
    <t>45106</t>
  </si>
  <si>
    <t>45140</t>
  </si>
  <si>
    <t>45150</t>
  </si>
  <si>
    <t>45202</t>
  </si>
  <si>
    <t>45204</t>
  </si>
  <si>
    <t>45205</t>
  </si>
  <si>
    <t>45206</t>
  </si>
  <si>
    <t>45209</t>
  </si>
  <si>
    <t>45211</t>
  </si>
  <si>
    <t>45212</t>
  </si>
  <si>
    <t>45213</t>
  </si>
  <si>
    <t>45214</t>
  </si>
  <si>
    <t>45215</t>
  </si>
  <si>
    <t>45216</t>
  </si>
  <si>
    <t>45219</t>
  </si>
  <si>
    <t>45220</t>
  </si>
  <si>
    <t>45223</t>
  </si>
  <si>
    <t>45224</t>
  </si>
  <si>
    <t>45225</t>
  </si>
  <si>
    <t>45226</t>
  </si>
  <si>
    <t>45227</t>
  </si>
  <si>
    <t>45229</t>
  </si>
  <si>
    <t>4.02%</t>
  </si>
  <si>
    <t>45230</t>
  </si>
  <si>
    <t>45231</t>
  </si>
  <si>
    <t>45232</t>
  </si>
  <si>
    <t>45237</t>
  </si>
  <si>
    <t>45238</t>
  </si>
  <si>
    <t>45239</t>
  </si>
  <si>
    <t>45240</t>
  </si>
  <si>
    <t>45241</t>
  </si>
  <si>
    <t>45244</t>
  </si>
  <si>
    <t>45245</t>
  </si>
  <si>
    <t>45246</t>
  </si>
  <si>
    <t>45248</t>
  </si>
  <si>
    <t>45249</t>
  </si>
  <si>
    <t>45251</t>
  </si>
  <si>
    <t>45255</t>
  </si>
  <si>
    <t>47025</t>
  </si>
  <si>
    <t>99.84%</t>
  </si>
  <si>
    <t>92.53%</t>
  </si>
  <si>
    <t>5.75%</t>
  </si>
  <si>
    <t>22.99%</t>
  </si>
  <si>
    <t>13.79%</t>
  </si>
  <si>
    <t>57.47%</t>
  </si>
  <si>
    <t>59.2%</t>
  </si>
  <si>
    <t>18.39%</t>
  </si>
  <si>
    <t>12.64%</t>
  </si>
  <si>
    <t>6.32%</t>
  </si>
  <si>
    <t>68.97%</t>
  </si>
  <si>
    <t>Dollar of Rent Data for Oklahoma City, Okla. (Metro) (2024)</t>
  </si>
  <si>
    <t>Property Characteristics of Oklahoma City, Okla. (Metro)</t>
  </si>
  <si>
    <t>73003</t>
  </si>
  <si>
    <t>73008</t>
  </si>
  <si>
    <t>73012</t>
  </si>
  <si>
    <t>73013</t>
  </si>
  <si>
    <t>73018</t>
  </si>
  <si>
    <t>8.0%</t>
  </si>
  <si>
    <t>73034</t>
  </si>
  <si>
    <t>73036</t>
  </si>
  <si>
    <t>73045</t>
  </si>
  <si>
    <t>73064</t>
  </si>
  <si>
    <t>73065</t>
  </si>
  <si>
    <t>3.0%</t>
  </si>
  <si>
    <t>73068</t>
  </si>
  <si>
    <t>73069</t>
  </si>
  <si>
    <t>73071</t>
  </si>
  <si>
    <t>73072</t>
  </si>
  <si>
    <t>73080</t>
  </si>
  <si>
    <t>73099</t>
  </si>
  <si>
    <t>73103</t>
  </si>
  <si>
    <t>73104</t>
  </si>
  <si>
    <t>73105</t>
  </si>
  <si>
    <t>73106</t>
  </si>
  <si>
    <t>73107</t>
  </si>
  <si>
    <t>73109</t>
  </si>
  <si>
    <t>4.0%</t>
  </si>
  <si>
    <t>73110</t>
  </si>
  <si>
    <t>73112</t>
  </si>
  <si>
    <t>73114</t>
  </si>
  <si>
    <t>73115</t>
  </si>
  <si>
    <t>73117</t>
  </si>
  <si>
    <t>73118</t>
  </si>
  <si>
    <t>73119</t>
  </si>
  <si>
    <t>73120</t>
  </si>
  <si>
    <t>73122</t>
  </si>
  <si>
    <t>6.0%</t>
  </si>
  <si>
    <t>73127</t>
  </si>
  <si>
    <t>73128</t>
  </si>
  <si>
    <t>73129</t>
  </si>
  <si>
    <t>73130</t>
  </si>
  <si>
    <t>73132</t>
  </si>
  <si>
    <t>73135</t>
  </si>
  <si>
    <t>73139</t>
  </si>
  <si>
    <t>73142</t>
  </si>
  <si>
    <t>73159</t>
  </si>
  <si>
    <t>73160</t>
  </si>
  <si>
    <t>73162</t>
  </si>
  <si>
    <t>73170</t>
  </si>
  <si>
    <t>90.0%</t>
  </si>
  <si>
    <t>41.0%</t>
  </si>
  <si>
    <t>43.0%</t>
  </si>
  <si>
    <t>39.0%</t>
  </si>
  <si>
    <t>12.0%</t>
  </si>
  <si>
    <t>84.0%</t>
  </si>
  <si>
    <t>16.0%</t>
  </si>
  <si>
    <t>Dollar of Rent Data for Tulsa, Okla. (Metro) (2024)</t>
  </si>
  <si>
    <t>Property Characteristics of Tulsa, Okla. (Metro)</t>
  </si>
  <si>
    <t>74008</t>
  </si>
  <si>
    <t>74010</t>
  </si>
  <si>
    <t>74012</t>
  </si>
  <si>
    <t>74014</t>
  </si>
  <si>
    <t>74017</t>
  </si>
  <si>
    <t>74020</t>
  </si>
  <si>
    <t>74033</t>
  </si>
  <si>
    <t>74037</t>
  </si>
  <si>
    <t>74055</t>
  </si>
  <si>
    <t>74105</t>
  </si>
  <si>
    <t>74106</t>
  </si>
  <si>
    <t>74112</t>
  </si>
  <si>
    <t>74114</t>
  </si>
  <si>
    <t>74120</t>
  </si>
  <si>
    <t>74127</t>
  </si>
  <si>
    <t>74129</t>
  </si>
  <si>
    <t>74133</t>
  </si>
  <si>
    <t>74134</t>
  </si>
  <si>
    <t>74135</t>
  </si>
  <si>
    <t>74136</t>
  </si>
  <si>
    <t>74137</t>
  </si>
  <si>
    <t>74145</t>
  </si>
  <si>
    <t>74146</t>
  </si>
  <si>
    <t>74429</t>
  </si>
  <si>
    <t>90.24%</t>
  </si>
  <si>
    <t>26.83%</t>
  </si>
  <si>
    <t>53.66%</t>
  </si>
  <si>
    <t>51.22%</t>
  </si>
  <si>
    <t>75.61%</t>
  </si>
  <si>
    <t>24.39%</t>
  </si>
  <si>
    <t>Dollar of Rent Data for Eugene, Ore. (Metro) (2024)</t>
  </si>
  <si>
    <t>23 cents</t>
  </si>
  <si>
    <t>Property Characteristics of Eugene, Ore. (Metro)</t>
  </si>
  <si>
    <t>97401</t>
  </si>
  <si>
    <t>97402</t>
  </si>
  <si>
    <t>97403</t>
  </si>
  <si>
    <t>97404</t>
  </si>
  <si>
    <t>97405</t>
  </si>
  <si>
    <t>97408</t>
  </si>
  <si>
    <t>97426</t>
  </si>
  <si>
    <t>97439</t>
  </si>
  <si>
    <t>97448</t>
  </si>
  <si>
    <t>97477</t>
  </si>
  <si>
    <t>97478</t>
  </si>
  <si>
    <t>77.27%</t>
  </si>
  <si>
    <t>Dollar of Rent Data for Salem, Ore. (Metro) (2024)</t>
  </si>
  <si>
    <t>Property Characteristics of Salem, Ore. (Metro)</t>
  </si>
  <si>
    <t>97301</t>
  </si>
  <si>
    <t>97302</t>
  </si>
  <si>
    <t>97303</t>
  </si>
  <si>
    <t>97305</t>
  </si>
  <si>
    <t>97338</t>
  </si>
  <si>
    <t>97351</t>
  </si>
  <si>
    <t>97361</t>
  </si>
  <si>
    <t>97362</t>
  </si>
  <si>
    <t>97381</t>
  </si>
  <si>
    <t>Dollar of Rent Data for Portland, Ore. (Metro) (2024)</t>
  </si>
  <si>
    <t>Property Characteristics of Portland, Ore. (Metro)</t>
  </si>
  <si>
    <t>75703</t>
  </si>
  <si>
    <t>0.58%</t>
  </si>
  <si>
    <t>97003</t>
  </si>
  <si>
    <t>2.02%</t>
  </si>
  <si>
    <t>97005</t>
  </si>
  <si>
    <t>3.18%</t>
  </si>
  <si>
    <t>97006</t>
  </si>
  <si>
    <t>1.16%</t>
  </si>
  <si>
    <t>97007</t>
  </si>
  <si>
    <t>1.45%</t>
  </si>
  <si>
    <t>97008</t>
  </si>
  <si>
    <t>97013</t>
  </si>
  <si>
    <t>97015</t>
  </si>
  <si>
    <t>97023</t>
  </si>
  <si>
    <t>1.73%</t>
  </si>
  <si>
    <t>97024</t>
  </si>
  <si>
    <t>97027</t>
  </si>
  <si>
    <t>2.89%</t>
  </si>
  <si>
    <t>97030</t>
  </si>
  <si>
    <t>97035</t>
  </si>
  <si>
    <t>97038</t>
  </si>
  <si>
    <t>97045</t>
  </si>
  <si>
    <t>97051</t>
  </si>
  <si>
    <t>97055</t>
  </si>
  <si>
    <t>97056</t>
  </si>
  <si>
    <t>97060</t>
  </si>
  <si>
    <t>97062</t>
  </si>
  <si>
    <t>97068</t>
  </si>
  <si>
    <t>97070</t>
  </si>
  <si>
    <t>97078</t>
  </si>
  <si>
    <t>97080</t>
  </si>
  <si>
    <t>97086</t>
  </si>
  <si>
    <t>97106</t>
  </si>
  <si>
    <t>97116</t>
  </si>
  <si>
    <t>97123</t>
  </si>
  <si>
    <t>97124</t>
  </si>
  <si>
    <t>97128</t>
  </si>
  <si>
    <t>97132</t>
  </si>
  <si>
    <t>97140</t>
  </si>
  <si>
    <t>2.31%</t>
  </si>
  <si>
    <t>97201</t>
  </si>
  <si>
    <t>3.76%</t>
  </si>
  <si>
    <t>97202</t>
  </si>
  <si>
    <t>97203</t>
  </si>
  <si>
    <t>97205</t>
  </si>
  <si>
    <t>97206</t>
  </si>
  <si>
    <t>97209</t>
  </si>
  <si>
    <t>97210</t>
  </si>
  <si>
    <t>97211</t>
  </si>
  <si>
    <t>97212</t>
  </si>
  <si>
    <t>97213</t>
  </si>
  <si>
    <t>4.34%</t>
  </si>
  <si>
    <t>97214</t>
  </si>
  <si>
    <t>97215</t>
  </si>
  <si>
    <t>97216</t>
  </si>
  <si>
    <t>97217</t>
  </si>
  <si>
    <t>97218</t>
  </si>
  <si>
    <t>97219</t>
  </si>
  <si>
    <t>97220</t>
  </si>
  <si>
    <t>97221</t>
  </si>
  <si>
    <t>97222</t>
  </si>
  <si>
    <t>97223</t>
  </si>
  <si>
    <t>97224</t>
  </si>
  <si>
    <t>97225</t>
  </si>
  <si>
    <t>97227</t>
  </si>
  <si>
    <t>97229</t>
  </si>
  <si>
    <t>97230</t>
  </si>
  <si>
    <t>97232</t>
  </si>
  <si>
    <t>8.09%</t>
  </si>
  <si>
    <t>97233</t>
  </si>
  <si>
    <t>97236</t>
  </si>
  <si>
    <t>97239</t>
  </si>
  <si>
    <t>97266</t>
  </si>
  <si>
    <t>97267</t>
  </si>
  <si>
    <t>98604</t>
  </si>
  <si>
    <t>98606</t>
  </si>
  <si>
    <t>98607</t>
  </si>
  <si>
    <t>98660</t>
  </si>
  <si>
    <t>4.91%</t>
  </si>
  <si>
    <t>98661</t>
  </si>
  <si>
    <t>98662</t>
  </si>
  <si>
    <t>98663</t>
  </si>
  <si>
    <t>98664</t>
  </si>
  <si>
    <t>98665</t>
  </si>
  <si>
    <t>98682</t>
  </si>
  <si>
    <t>98684</t>
  </si>
  <si>
    <t>98685</t>
  </si>
  <si>
    <t>98686</t>
  </si>
  <si>
    <t>91.62%</t>
  </si>
  <si>
    <t>4.62%</t>
  </si>
  <si>
    <t>20.23%</t>
  </si>
  <si>
    <t>45.66%</t>
  </si>
  <si>
    <t>74.28%</t>
  </si>
  <si>
    <t>15.61%</t>
  </si>
  <si>
    <t>5.2%</t>
  </si>
  <si>
    <t>3.47%</t>
  </si>
  <si>
    <t>49.71%</t>
  </si>
  <si>
    <t>50.29%</t>
  </si>
  <si>
    <t>Dollar of Rent Data for Allentown, Pa. (Metro) (2024)</t>
  </si>
  <si>
    <t>Property Characteristics of Allentown, Pa. (Metro)</t>
  </si>
  <si>
    <t>18017</t>
  </si>
  <si>
    <t>18018</t>
  </si>
  <si>
    <t>18042</t>
  </si>
  <si>
    <t>18052</t>
  </si>
  <si>
    <t>18062</t>
  </si>
  <si>
    <t>18064</t>
  </si>
  <si>
    <t>18101</t>
  </si>
  <si>
    <t>18103</t>
  </si>
  <si>
    <t>18104</t>
  </si>
  <si>
    <t>18109</t>
  </si>
  <si>
    <t>7840</t>
  </si>
  <si>
    <t>7882</t>
  </si>
  <si>
    <t>8865</t>
  </si>
  <si>
    <t>89.29%</t>
  </si>
  <si>
    <t>64.29%</t>
  </si>
  <si>
    <t>Dollar of Rent Data for Philadelphia, Pa. (Metro) (2024)</t>
  </si>
  <si>
    <t>Property Characteristics of Philadelphia, Pa. (Metro)</t>
  </si>
  <si>
    <t>18073</t>
  </si>
  <si>
    <t>18076</t>
  </si>
  <si>
    <t>18944</t>
  </si>
  <si>
    <t>18951</t>
  </si>
  <si>
    <t>19001</t>
  </si>
  <si>
    <t>19002</t>
  </si>
  <si>
    <t>19003</t>
  </si>
  <si>
    <t>19007</t>
  </si>
  <si>
    <t>19010</t>
  </si>
  <si>
    <t>19012</t>
  </si>
  <si>
    <t>19013</t>
  </si>
  <si>
    <t>19015</t>
  </si>
  <si>
    <t>19018</t>
  </si>
  <si>
    <t>19020</t>
  </si>
  <si>
    <t>19022</t>
  </si>
  <si>
    <t>19026</t>
  </si>
  <si>
    <t>19027</t>
  </si>
  <si>
    <t>19038</t>
  </si>
  <si>
    <t>19040</t>
  </si>
  <si>
    <t>19046</t>
  </si>
  <si>
    <t>19050</t>
  </si>
  <si>
    <t>19053</t>
  </si>
  <si>
    <t>19054</t>
  </si>
  <si>
    <t>19061</t>
  </si>
  <si>
    <t>19064</t>
  </si>
  <si>
    <t>19067</t>
  </si>
  <si>
    <t>19070</t>
  </si>
  <si>
    <t>19072</t>
  </si>
  <si>
    <t>19073</t>
  </si>
  <si>
    <t>19076</t>
  </si>
  <si>
    <t>19078</t>
  </si>
  <si>
    <t>19079</t>
  </si>
  <si>
    <t>19081</t>
  </si>
  <si>
    <t>19082</t>
  </si>
  <si>
    <t>19083</t>
  </si>
  <si>
    <t>19087</t>
  </si>
  <si>
    <t>19094</t>
  </si>
  <si>
    <t>19102</t>
  </si>
  <si>
    <t>19103</t>
  </si>
  <si>
    <t>3.49%</t>
  </si>
  <si>
    <t>19104</t>
  </si>
  <si>
    <t>19106</t>
  </si>
  <si>
    <t>19107</t>
  </si>
  <si>
    <t>19111</t>
  </si>
  <si>
    <t>19114</t>
  </si>
  <si>
    <t>19115</t>
  </si>
  <si>
    <t>19116</t>
  </si>
  <si>
    <t>19118</t>
  </si>
  <si>
    <t>19119</t>
  </si>
  <si>
    <t>19121</t>
  </si>
  <si>
    <t>19122</t>
  </si>
  <si>
    <t>19123</t>
  </si>
  <si>
    <t>19124</t>
  </si>
  <si>
    <t>19125</t>
  </si>
  <si>
    <t>19126</t>
  </si>
  <si>
    <t>19127</t>
  </si>
  <si>
    <t>19128</t>
  </si>
  <si>
    <t>19129</t>
  </si>
  <si>
    <t>19130</t>
  </si>
  <si>
    <t>19131</t>
  </si>
  <si>
    <t>19132</t>
  </si>
  <si>
    <t>19135</t>
  </si>
  <si>
    <t>19138</t>
  </si>
  <si>
    <t>2.33%</t>
  </si>
  <si>
    <t>19139</t>
  </si>
  <si>
    <t>19140</t>
  </si>
  <si>
    <t>19141</t>
  </si>
  <si>
    <t>19143</t>
  </si>
  <si>
    <t>19144</t>
  </si>
  <si>
    <t>19145</t>
  </si>
  <si>
    <t>19146</t>
  </si>
  <si>
    <t>19147</t>
  </si>
  <si>
    <t>19148</t>
  </si>
  <si>
    <t>19149</t>
  </si>
  <si>
    <t>19151</t>
  </si>
  <si>
    <t>19152</t>
  </si>
  <si>
    <t>19153</t>
  </si>
  <si>
    <t>19301</t>
  </si>
  <si>
    <t>19320</t>
  </si>
  <si>
    <t>19335</t>
  </si>
  <si>
    <t>19342</t>
  </si>
  <si>
    <t>19348</t>
  </si>
  <si>
    <t>19355</t>
  </si>
  <si>
    <t>19380</t>
  </si>
  <si>
    <t>19382</t>
  </si>
  <si>
    <t>19401</t>
  </si>
  <si>
    <t>19406</t>
  </si>
  <si>
    <t>19422</t>
  </si>
  <si>
    <t>19426</t>
  </si>
  <si>
    <t>19428</t>
  </si>
  <si>
    <t>19438</t>
  </si>
  <si>
    <t>19440</t>
  </si>
  <si>
    <t>19446</t>
  </si>
  <si>
    <t>19460</t>
  </si>
  <si>
    <t>19462</t>
  </si>
  <si>
    <t>19464</t>
  </si>
  <si>
    <t>19468</t>
  </si>
  <si>
    <t>19525</t>
  </si>
  <si>
    <t>19701</t>
  </si>
  <si>
    <t>19702</t>
  </si>
  <si>
    <t>19703</t>
  </si>
  <si>
    <t>19709</t>
  </si>
  <si>
    <t>19711</t>
  </si>
  <si>
    <t>19720</t>
  </si>
  <si>
    <t>19801</t>
  </si>
  <si>
    <t>19802</t>
  </si>
  <si>
    <t>19803</t>
  </si>
  <si>
    <t>19804</t>
  </si>
  <si>
    <t>19808</t>
  </si>
  <si>
    <t>19809</t>
  </si>
  <si>
    <t>19810</t>
  </si>
  <si>
    <t>21901</t>
  </si>
  <si>
    <t>21911</t>
  </si>
  <si>
    <t>21921</t>
  </si>
  <si>
    <t>75061</t>
  </si>
  <si>
    <t>8002</t>
  </si>
  <si>
    <t>8009</t>
  </si>
  <si>
    <t>8010</t>
  </si>
  <si>
    <t>8012</t>
  </si>
  <si>
    <t>8021</t>
  </si>
  <si>
    <t>8031</t>
  </si>
  <si>
    <t>8033</t>
  </si>
  <si>
    <t>8043</t>
  </si>
  <si>
    <t>8048</t>
  </si>
  <si>
    <t>8052</t>
  </si>
  <si>
    <t>8053</t>
  </si>
  <si>
    <t>8054</t>
  </si>
  <si>
    <t>8055</t>
  </si>
  <si>
    <t>8060</t>
  </si>
  <si>
    <t>8066</t>
  </si>
  <si>
    <t>8070</t>
  </si>
  <si>
    <t>8074</t>
  </si>
  <si>
    <t>8081</t>
  </si>
  <si>
    <t>8083</t>
  </si>
  <si>
    <t>8086</t>
  </si>
  <si>
    <t>8094</t>
  </si>
  <si>
    <t>8103</t>
  </si>
  <si>
    <t>8104</t>
  </si>
  <si>
    <t>8105</t>
  </si>
  <si>
    <t>8106</t>
  </si>
  <si>
    <t>8108</t>
  </si>
  <si>
    <t>8109</t>
  </si>
  <si>
    <t>8110</t>
  </si>
  <si>
    <t>8318</t>
  </si>
  <si>
    <t>8344</t>
  </si>
  <si>
    <t>8505</t>
  </si>
  <si>
    <t>8562</t>
  </si>
  <si>
    <t>99.79%</t>
  </si>
  <si>
    <t>82.27%</t>
  </si>
  <si>
    <t>8.43%</t>
  </si>
  <si>
    <t>3.2%</t>
  </si>
  <si>
    <t>34.59%</t>
  </si>
  <si>
    <t>22.09%</t>
  </si>
  <si>
    <t>40.12%</t>
  </si>
  <si>
    <t>57.27%</t>
  </si>
  <si>
    <t>18.02%</t>
  </si>
  <si>
    <t>11.63%</t>
  </si>
  <si>
    <t>5.23%</t>
  </si>
  <si>
    <t>2.91%</t>
  </si>
  <si>
    <t>4.94%</t>
  </si>
  <si>
    <t>48.55%</t>
  </si>
  <si>
    <t>51.45%</t>
  </si>
  <si>
    <t>Dollar of Rent Data for Pittsburgh, Pa. (Metro) (2024)</t>
  </si>
  <si>
    <t>Property Characteristics of Pittsburgh, Pa. (Metro)</t>
  </si>
  <si>
    <t>15025</t>
  </si>
  <si>
    <t>15033</t>
  </si>
  <si>
    <t>15068</t>
  </si>
  <si>
    <t>15090</t>
  </si>
  <si>
    <t>15102</t>
  </si>
  <si>
    <t>15106</t>
  </si>
  <si>
    <t>15108</t>
  </si>
  <si>
    <t>15116</t>
  </si>
  <si>
    <t>15120</t>
  </si>
  <si>
    <t>15122</t>
  </si>
  <si>
    <t>15129</t>
  </si>
  <si>
    <t>15143</t>
  </si>
  <si>
    <t>15146</t>
  </si>
  <si>
    <t>15148</t>
  </si>
  <si>
    <t>15201</t>
  </si>
  <si>
    <t>15202</t>
  </si>
  <si>
    <t>15203</t>
  </si>
  <si>
    <t>15205</t>
  </si>
  <si>
    <t>15206</t>
  </si>
  <si>
    <t>15208</t>
  </si>
  <si>
    <t>15212</t>
  </si>
  <si>
    <t>15213</t>
  </si>
  <si>
    <t>15217</t>
  </si>
  <si>
    <t>15220</t>
  </si>
  <si>
    <t>15221</t>
  </si>
  <si>
    <t>15222</t>
  </si>
  <si>
    <t>15224</t>
  </si>
  <si>
    <t>15227</t>
  </si>
  <si>
    <t>15228</t>
  </si>
  <si>
    <t>15234</t>
  </si>
  <si>
    <t>15235</t>
  </si>
  <si>
    <t>15236</t>
  </si>
  <si>
    <t>15237</t>
  </si>
  <si>
    <t>15238</t>
  </si>
  <si>
    <t>15239</t>
  </si>
  <si>
    <t>15301</t>
  </si>
  <si>
    <t>15317</t>
  </si>
  <si>
    <t>15401</t>
  </si>
  <si>
    <t>15450</t>
  </si>
  <si>
    <t>15601</t>
  </si>
  <si>
    <t>15642</t>
  </si>
  <si>
    <t>16001</t>
  </si>
  <si>
    <t>16057</t>
  </si>
  <si>
    <t>16066</t>
  </si>
  <si>
    <t>99.92%</t>
  </si>
  <si>
    <t>74.16%</t>
  </si>
  <si>
    <t>16.85%</t>
  </si>
  <si>
    <t>23.6%</t>
  </si>
  <si>
    <t>48.31%</t>
  </si>
  <si>
    <t>43.82%</t>
  </si>
  <si>
    <t>20.22%</t>
  </si>
  <si>
    <t>19.1%</t>
  </si>
  <si>
    <t>56.18%</t>
  </si>
  <si>
    <t>Dollar of Rent Data for Providence, R.I. (Metro) (2024)</t>
  </si>
  <si>
    <t>Property Characteristics of Providence, R.I. (Metro)</t>
  </si>
  <si>
    <t>2048</t>
  </si>
  <si>
    <t>2703</t>
  </si>
  <si>
    <t>2720</t>
  </si>
  <si>
    <t>2740</t>
  </si>
  <si>
    <t>2780</t>
  </si>
  <si>
    <t>2840</t>
  </si>
  <si>
    <t>2895</t>
  </si>
  <si>
    <t>2903</t>
  </si>
  <si>
    <t>2904</t>
  </si>
  <si>
    <t>2909</t>
  </si>
  <si>
    <t>2911</t>
  </si>
  <si>
    <t>2916</t>
  </si>
  <si>
    <t>2920</t>
  </si>
  <si>
    <t>87.5%</t>
  </si>
  <si>
    <t>Dollar of Rent Data for Charleston, S.C. (Metro) (2024)</t>
  </si>
  <si>
    <t>Property Characteristics of Charleston, S.C. (Metro)</t>
  </si>
  <si>
    <t>21136</t>
  </si>
  <si>
    <t>29405</t>
  </si>
  <si>
    <t>29406</t>
  </si>
  <si>
    <t>9.38%</t>
  </si>
  <si>
    <t>29407</t>
  </si>
  <si>
    <t>29410</t>
  </si>
  <si>
    <t>29412</t>
  </si>
  <si>
    <t>29414</t>
  </si>
  <si>
    <t>29418</t>
  </si>
  <si>
    <t>29420</t>
  </si>
  <si>
    <t>29445</t>
  </si>
  <si>
    <t>29455</t>
  </si>
  <si>
    <t>29456</t>
  </si>
  <si>
    <t>29466</t>
  </si>
  <si>
    <t>29483</t>
  </si>
  <si>
    <t>29485</t>
  </si>
  <si>
    <t>29492</t>
  </si>
  <si>
    <t>78753</t>
  </si>
  <si>
    <t>93.75%</t>
  </si>
  <si>
    <t>43.75%</t>
  </si>
  <si>
    <t>18.75%</t>
  </si>
  <si>
    <t>28.12%</t>
  </si>
  <si>
    <t>31.25%</t>
  </si>
  <si>
    <t>46.88%</t>
  </si>
  <si>
    <t>40.62%</t>
  </si>
  <si>
    <t>59.38%</t>
  </si>
  <si>
    <t>Dollar of Rent Data for Columbia, S.C. (Metro) (2024)</t>
  </si>
  <si>
    <t>Property Characteristics of Columbia, S.C. (Metro)</t>
  </si>
  <si>
    <t>29072</t>
  </si>
  <si>
    <t>29135</t>
  </si>
  <si>
    <t>29169</t>
  </si>
  <si>
    <t>29172</t>
  </si>
  <si>
    <t>29201</t>
  </si>
  <si>
    <t>29203</t>
  </si>
  <si>
    <t>29204</t>
  </si>
  <si>
    <t>29205</t>
  </si>
  <si>
    <t>29206</t>
  </si>
  <si>
    <t>29209</t>
  </si>
  <si>
    <t>29210</t>
  </si>
  <si>
    <t>29212</t>
  </si>
  <si>
    <t>29223</t>
  </si>
  <si>
    <t>Dollar of Rent Data for Greenville, S.C. (Metro) (2024)</t>
  </si>
  <si>
    <t>Property Characteristics of Greenville, S.C. (Metro)</t>
  </si>
  <si>
    <t>29601</t>
  </si>
  <si>
    <t>29605</t>
  </si>
  <si>
    <t>29607</t>
  </si>
  <si>
    <t>29609</t>
  </si>
  <si>
    <t>29611</t>
  </si>
  <si>
    <t>29615</t>
  </si>
  <si>
    <t>29640</t>
  </si>
  <si>
    <t>29642</t>
  </si>
  <si>
    <t>29650</t>
  </si>
  <si>
    <t>29651</t>
  </si>
  <si>
    <t>29680</t>
  </si>
  <si>
    <t>29681</t>
  </si>
  <si>
    <t>29687</t>
  </si>
  <si>
    <t>32901</t>
  </si>
  <si>
    <t>90.62%</t>
  </si>
  <si>
    <t>Dollar of Rent Data for Memphis, Tenn. (Metro) (2024)</t>
  </si>
  <si>
    <t>Property Characteristics of Memphis, Tenn. (Metro)</t>
  </si>
  <si>
    <t>38002</t>
  </si>
  <si>
    <t>38017</t>
  </si>
  <si>
    <t>38018</t>
  </si>
  <si>
    <t>38019</t>
  </si>
  <si>
    <t>38058</t>
  </si>
  <si>
    <t>38103</t>
  </si>
  <si>
    <t>38104</t>
  </si>
  <si>
    <t>38105</t>
  </si>
  <si>
    <t>38109</t>
  </si>
  <si>
    <t>38112</t>
  </si>
  <si>
    <t>38115</t>
  </si>
  <si>
    <t>38116</t>
  </si>
  <si>
    <t>38118</t>
  </si>
  <si>
    <t>38122</t>
  </si>
  <si>
    <t>38125</t>
  </si>
  <si>
    <t>38128</t>
  </si>
  <si>
    <t>38133</t>
  </si>
  <si>
    <t>38134</t>
  </si>
  <si>
    <t>38637</t>
  </si>
  <si>
    <t>38664</t>
  </si>
  <si>
    <t>38671</t>
  </si>
  <si>
    <t>72301</t>
  </si>
  <si>
    <t>72364</t>
  </si>
  <si>
    <t>91.03%</t>
  </si>
  <si>
    <t>32.05%</t>
  </si>
  <si>
    <t>57.69%</t>
  </si>
  <si>
    <t>Dollar of Rent Data for Chattanooga, Tenn. (Metro) (2024)</t>
  </si>
  <si>
    <t>Property Characteristics of Chattanooga, Tenn. (Metro)</t>
  </si>
  <si>
    <t>30736</t>
  </si>
  <si>
    <t>30741</t>
  </si>
  <si>
    <t>30742</t>
  </si>
  <si>
    <t>37343</t>
  </si>
  <si>
    <t>37363</t>
  </si>
  <si>
    <t>37403</t>
  </si>
  <si>
    <t>37405</t>
  </si>
  <si>
    <t>37408</t>
  </si>
  <si>
    <t>37412</t>
  </si>
  <si>
    <t>37415</t>
  </si>
  <si>
    <t>37421</t>
  </si>
  <si>
    <t>55.0%</t>
  </si>
  <si>
    <t>Dollar of Rent Data for Knoxville, Tenn. (Metro) (2024)</t>
  </si>
  <si>
    <t>Property Characteristics of Knoxville, Tenn. (Metro)</t>
  </si>
  <si>
    <t>4.65%</t>
  </si>
  <si>
    <t>37701</t>
  </si>
  <si>
    <t>6.98%</t>
  </si>
  <si>
    <t>37777</t>
  </si>
  <si>
    <t>37801</t>
  </si>
  <si>
    <t>37803</t>
  </si>
  <si>
    <t>37804</t>
  </si>
  <si>
    <t>37828</t>
  </si>
  <si>
    <t>37830</t>
  </si>
  <si>
    <t>37909</t>
  </si>
  <si>
    <t>9.3%</t>
  </si>
  <si>
    <t>37912</t>
  </si>
  <si>
    <t>37916</t>
  </si>
  <si>
    <t>37918</t>
  </si>
  <si>
    <t>37919</t>
  </si>
  <si>
    <t>37920</t>
  </si>
  <si>
    <t>37921</t>
  </si>
  <si>
    <t>37927</t>
  </si>
  <si>
    <t>37932</t>
  </si>
  <si>
    <t>37938</t>
  </si>
  <si>
    <t>84095</t>
  </si>
  <si>
    <t>93.02%</t>
  </si>
  <si>
    <t>44.19%</t>
  </si>
  <si>
    <t>23.26%</t>
  </si>
  <si>
    <t>25.58%</t>
  </si>
  <si>
    <t>51.16%</t>
  </si>
  <si>
    <t>13.95%</t>
  </si>
  <si>
    <t>55.81%</t>
  </si>
  <si>
    <t>Dollar of Rent Data for Nashville, Tenn. (Metro) (2024)</t>
  </si>
  <si>
    <t>Property Characteristics of Nashville, Tenn. (Metro)</t>
  </si>
  <si>
    <t>37013</t>
  </si>
  <si>
    <t>1.23%</t>
  </si>
  <si>
    <t>37055</t>
  </si>
  <si>
    <t>37062</t>
  </si>
  <si>
    <t>37064</t>
  </si>
  <si>
    <t>6.17%</t>
  </si>
  <si>
    <t>37066</t>
  </si>
  <si>
    <t>37067</t>
  </si>
  <si>
    <t>37069</t>
  </si>
  <si>
    <t>37072</t>
  </si>
  <si>
    <t>37075</t>
  </si>
  <si>
    <t>37076</t>
  </si>
  <si>
    <t>37086</t>
  </si>
  <si>
    <t>37087</t>
  </si>
  <si>
    <t>37115</t>
  </si>
  <si>
    <t>2.47%</t>
  </si>
  <si>
    <t>37122</t>
  </si>
  <si>
    <t>37129</t>
  </si>
  <si>
    <t>37130</t>
  </si>
  <si>
    <t>37138</t>
  </si>
  <si>
    <t>37148</t>
  </si>
  <si>
    <t>37167</t>
  </si>
  <si>
    <t>37188</t>
  </si>
  <si>
    <t>37203</t>
  </si>
  <si>
    <t>37204</t>
  </si>
  <si>
    <t>37207</t>
  </si>
  <si>
    <t>37208</t>
  </si>
  <si>
    <t>37209</t>
  </si>
  <si>
    <t>37210</t>
  </si>
  <si>
    <t>8.64%</t>
  </si>
  <si>
    <t>37211</t>
  </si>
  <si>
    <t>37212</t>
  </si>
  <si>
    <t>37214</t>
  </si>
  <si>
    <t>37217</t>
  </si>
  <si>
    <t>37221</t>
  </si>
  <si>
    <t>37228</t>
  </si>
  <si>
    <t>99.89%</t>
  </si>
  <si>
    <t>38.27%</t>
  </si>
  <si>
    <t>17.28%</t>
  </si>
  <si>
    <t>40.74%</t>
  </si>
  <si>
    <t>34.57%</t>
  </si>
  <si>
    <t>28.4%</t>
  </si>
  <si>
    <t>20.99%</t>
  </si>
  <si>
    <t>58.02%</t>
  </si>
  <si>
    <t>41.98%</t>
  </si>
  <si>
    <t>Dollar of Rent Data for Austin, Tex. (Metro) (2024)</t>
  </si>
  <si>
    <t>Austin, Texas (Metro)</t>
  </si>
  <si>
    <t>16 cents</t>
  </si>
  <si>
    <t>Property Characteristics of Austin, Tex. (Metro)</t>
  </si>
  <si>
    <t>76574</t>
  </si>
  <si>
    <t>78215</t>
  </si>
  <si>
    <t>78610</t>
  </si>
  <si>
    <t>78613</t>
  </si>
  <si>
    <t>78620</t>
  </si>
  <si>
    <t>78626</t>
  </si>
  <si>
    <t>1.92%</t>
  </si>
  <si>
    <t>78628</t>
  </si>
  <si>
    <t>78633</t>
  </si>
  <si>
    <t>78641</t>
  </si>
  <si>
    <t>78644</t>
  </si>
  <si>
    <t>78660</t>
  </si>
  <si>
    <t>78664</t>
  </si>
  <si>
    <t>78681</t>
  </si>
  <si>
    <t>78701</t>
  </si>
  <si>
    <t>78702</t>
  </si>
  <si>
    <t>3.21%</t>
  </si>
  <si>
    <t>78704</t>
  </si>
  <si>
    <t>78705</t>
  </si>
  <si>
    <t>78717</t>
  </si>
  <si>
    <t>78721</t>
  </si>
  <si>
    <t>78722</t>
  </si>
  <si>
    <t>78724</t>
  </si>
  <si>
    <t>78727</t>
  </si>
  <si>
    <t>78728</t>
  </si>
  <si>
    <t>78729</t>
  </si>
  <si>
    <t>78731</t>
  </si>
  <si>
    <t>78736</t>
  </si>
  <si>
    <t>78738</t>
  </si>
  <si>
    <t>9.62%</t>
  </si>
  <si>
    <t>78741</t>
  </si>
  <si>
    <t>78744</t>
  </si>
  <si>
    <t>78745</t>
  </si>
  <si>
    <t>78748</t>
  </si>
  <si>
    <t>78749</t>
  </si>
  <si>
    <t>78750</t>
  </si>
  <si>
    <t>78751</t>
  </si>
  <si>
    <t>78752</t>
  </si>
  <si>
    <t>7.05%</t>
  </si>
  <si>
    <t>78754</t>
  </si>
  <si>
    <t>78756</t>
  </si>
  <si>
    <t>78757</t>
  </si>
  <si>
    <t>78758</t>
  </si>
  <si>
    <t>78759</t>
  </si>
  <si>
    <t>30.13%</t>
  </si>
  <si>
    <t>27.56%</t>
  </si>
  <si>
    <t>39.74%</t>
  </si>
  <si>
    <t>17.31%</t>
  </si>
  <si>
    <t>21.15%</t>
  </si>
  <si>
    <t>62.82%</t>
  </si>
  <si>
    <t>37.18%</t>
  </si>
  <si>
    <t>Dollar of Rent Data for Beaumont, Tex. (Metro) (2024)</t>
  </si>
  <si>
    <t>Beaumont, Texas (Metro)</t>
  </si>
  <si>
    <t>93 cents</t>
  </si>
  <si>
    <t>Property Characteristics of Beaumont, Tex. (Metro)</t>
  </si>
  <si>
    <t>77627</t>
  </si>
  <si>
    <t>77632</t>
  </si>
  <si>
    <t>77642</t>
  </si>
  <si>
    <t>77651</t>
  </si>
  <si>
    <t>77657</t>
  </si>
  <si>
    <t>77702</t>
  </si>
  <si>
    <t>77703</t>
  </si>
  <si>
    <t>77706</t>
  </si>
  <si>
    <t>77708</t>
  </si>
  <si>
    <t>41.67%</t>
  </si>
  <si>
    <t>79.17%</t>
  </si>
  <si>
    <t>Dollar of Rent Data for College Station, Tex. (Metro) (2024)</t>
  </si>
  <si>
    <t>College Station, Texas (Metro)</t>
  </si>
  <si>
    <t>Property Characteristics of College Station, Tex. (Metro)</t>
  </si>
  <si>
    <t>77801</t>
  </si>
  <si>
    <t>77802</t>
  </si>
  <si>
    <t>77803</t>
  </si>
  <si>
    <t>77836</t>
  </si>
  <si>
    <t>77840</t>
  </si>
  <si>
    <t>77845</t>
  </si>
  <si>
    <t>Dollar of Rent Data for Corpus Christi, Tex. (Metro) (2024)</t>
  </si>
  <si>
    <t>Corpus Christi, Texas (Metro)</t>
  </si>
  <si>
    <t>92 cents</t>
  </si>
  <si>
    <t>Property Characteristics of Corpus Christi, Tex. (Metro)</t>
  </si>
  <si>
    <t>78336</t>
  </si>
  <si>
    <t>78374</t>
  </si>
  <si>
    <t>78380</t>
  </si>
  <si>
    <t>78382</t>
  </si>
  <si>
    <t>78404</t>
  </si>
  <si>
    <t>78409</t>
  </si>
  <si>
    <t>22.86%</t>
  </si>
  <si>
    <t>78412</t>
  </si>
  <si>
    <t>78413</t>
  </si>
  <si>
    <t>78414</t>
  </si>
  <si>
    <t>78415</t>
  </si>
  <si>
    <t>78418</t>
  </si>
  <si>
    <t>37.14%</t>
  </si>
  <si>
    <t>54.29%</t>
  </si>
  <si>
    <t>Dollar of Rent Data for Dallas, Tex. (Metro) (2024)</t>
  </si>
  <si>
    <t>Dallas, Texas (Metro)</t>
  </si>
  <si>
    <t>Property Characteristics of Dallas, Tex. (Metro)</t>
  </si>
  <si>
    <t>0.16%</t>
  </si>
  <si>
    <t>23451</t>
  </si>
  <si>
    <t>0.32%</t>
  </si>
  <si>
    <t>34947</t>
  </si>
  <si>
    <t>60108</t>
  </si>
  <si>
    <t>0.48%</t>
  </si>
  <si>
    <t>75001</t>
  </si>
  <si>
    <t>75006</t>
  </si>
  <si>
    <t>75007</t>
  </si>
  <si>
    <t>75009</t>
  </si>
  <si>
    <t>75013</t>
  </si>
  <si>
    <t>75019</t>
  </si>
  <si>
    <t>0.95%</t>
  </si>
  <si>
    <t>75023</t>
  </si>
  <si>
    <t>75024</t>
  </si>
  <si>
    <t>75025</t>
  </si>
  <si>
    <t>75034</t>
  </si>
  <si>
    <t>75035</t>
  </si>
  <si>
    <t>75038</t>
  </si>
  <si>
    <t>75039</t>
  </si>
  <si>
    <t>75040</t>
  </si>
  <si>
    <t>75041</t>
  </si>
  <si>
    <t>75042</t>
  </si>
  <si>
    <t>1.27%</t>
  </si>
  <si>
    <t>75043</t>
  </si>
  <si>
    <t>75044</t>
  </si>
  <si>
    <t>75048</t>
  </si>
  <si>
    <t>75050</t>
  </si>
  <si>
    <t>1.11%</t>
  </si>
  <si>
    <t>75051</t>
  </si>
  <si>
    <t>75052</t>
  </si>
  <si>
    <t>75056</t>
  </si>
  <si>
    <t>75057</t>
  </si>
  <si>
    <t>75060</t>
  </si>
  <si>
    <t>75062</t>
  </si>
  <si>
    <t>75063</t>
  </si>
  <si>
    <t>75067</t>
  </si>
  <si>
    <t>75068</t>
  </si>
  <si>
    <t>75069</t>
  </si>
  <si>
    <t>75071</t>
  </si>
  <si>
    <t>75074</t>
  </si>
  <si>
    <t>75075</t>
  </si>
  <si>
    <t>75077</t>
  </si>
  <si>
    <t>75078</t>
  </si>
  <si>
    <t>75081</t>
  </si>
  <si>
    <t>75082</t>
  </si>
  <si>
    <t>75087</t>
  </si>
  <si>
    <t>75089</t>
  </si>
  <si>
    <t>75093</t>
  </si>
  <si>
    <t>75098</t>
  </si>
  <si>
    <t>75104</t>
  </si>
  <si>
    <t>75115</t>
  </si>
  <si>
    <t>75119</t>
  </si>
  <si>
    <t>75142</t>
  </si>
  <si>
    <t>75149</t>
  </si>
  <si>
    <t>75150</t>
  </si>
  <si>
    <t>75154</t>
  </si>
  <si>
    <t>75165</t>
  </si>
  <si>
    <t>75172</t>
  </si>
  <si>
    <t>75180</t>
  </si>
  <si>
    <t>75201</t>
  </si>
  <si>
    <t>75202</t>
  </si>
  <si>
    <t>75203</t>
  </si>
  <si>
    <t>1.9%</t>
  </si>
  <si>
    <t>75204</t>
  </si>
  <si>
    <t>75205</t>
  </si>
  <si>
    <t>2.22%</t>
  </si>
  <si>
    <t>75206</t>
  </si>
  <si>
    <t>75208</t>
  </si>
  <si>
    <t>75209</t>
  </si>
  <si>
    <t>75210</t>
  </si>
  <si>
    <t>75211</t>
  </si>
  <si>
    <t>75212</t>
  </si>
  <si>
    <t>75214</t>
  </si>
  <si>
    <t>75215</t>
  </si>
  <si>
    <t>75216</t>
  </si>
  <si>
    <t>75217</t>
  </si>
  <si>
    <t>75218</t>
  </si>
  <si>
    <t>75219</t>
  </si>
  <si>
    <t>75220</t>
  </si>
  <si>
    <t>75223</t>
  </si>
  <si>
    <t>75224</t>
  </si>
  <si>
    <t>75225</t>
  </si>
  <si>
    <t>75226</t>
  </si>
  <si>
    <t>75227</t>
  </si>
  <si>
    <t>75228</t>
  </si>
  <si>
    <t>75229</t>
  </si>
  <si>
    <t>75230</t>
  </si>
  <si>
    <t>75231</t>
  </si>
  <si>
    <t>75232</t>
  </si>
  <si>
    <t>75233</t>
  </si>
  <si>
    <t>75234</t>
  </si>
  <si>
    <t>75235</t>
  </si>
  <si>
    <t>75236</t>
  </si>
  <si>
    <t>75237</t>
  </si>
  <si>
    <t>75238</t>
  </si>
  <si>
    <t>75240</t>
  </si>
  <si>
    <t>75241</t>
  </si>
  <si>
    <t>75243</t>
  </si>
  <si>
    <t>75244</t>
  </si>
  <si>
    <t>75246</t>
  </si>
  <si>
    <t>75248</t>
  </si>
  <si>
    <t>75252</t>
  </si>
  <si>
    <t>75254</t>
  </si>
  <si>
    <t>2.06%</t>
  </si>
  <si>
    <t>75287</t>
  </si>
  <si>
    <t>75401</t>
  </si>
  <si>
    <t>75402</t>
  </si>
  <si>
    <t>75407</t>
  </si>
  <si>
    <t>75428</t>
  </si>
  <si>
    <t>76001</t>
  </si>
  <si>
    <t>76006</t>
  </si>
  <si>
    <t>76010</t>
  </si>
  <si>
    <t>76011</t>
  </si>
  <si>
    <t>76012</t>
  </si>
  <si>
    <t>76013</t>
  </si>
  <si>
    <t>76014</t>
  </si>
  <si>
    <t>76015</t>
  </si>
  <si>
    <t>76017</t>
  </si>
  <si>
    <t>76018</t>
  </si>
  <si>
    <t>76020</t>
  </si>
  <si>
    <t>76021</t>
  </si>
  <si>
    <t>76022</t>
  </si>
  <si>
    <t>76028</t>
  </si>
  <si>
    <t>76033</t>
  </si>
  <si>
    <t>76036</t>
  </si>
  <si>
    <t>76039</t>
  </si>
  <si>
    <t>76040</t>
  </si>
  <si>
    <t>76051</t>
  </si>
  <si>
    <t>76053</t>
  </si>
  <si>
    <t>76058</t>
  </si>
  <si>
    <t>76063</t>
  </si>
  <si>
    <t>76086</t>
  </si>
  <si>
    <t>76102</t>
  </si>
  <si>
    <t>76103</t>
  </si>
  <si>
    <t>76104</t>
  </si>
  <si>
    <t>76106</t>
  </si>
  <si>
    <t>76107</t>
  </si>
  <si>
    <t>76109</t>
  </si>
  <si>
    <t>76110</t>
  </si>
  <si>
    <t>76111</t>
  </si>
  <si>
    <t>76112</t>
  </si>
  <si>
    <t>76114</t>
  </si>
  <si>
    <t>76115</t>
  </si>
  <si>
    <t>2.85%</t>
  </si>
  <si>
    <t>76116</t>
  </si>
  <si>
    <t>76117</t>
  </si>
  <si>
    <t>76118</t>
  </si>
  <si>
    <t>76119</t>
  </si>
  <si>
    <t>76120</t>
  </si>
  <si>
    <t>76131</t>
  </si>
  <si>
    <t>76132</t>
  </si>
  <si>
    <t>76133</t>
  </si>
  <si>
    <t>76134</t>
  </si>
  <si>
    <t>76137</t>
  </si>
  <si>
    <t>76140</t>
  </si>
  <si>
    <t>76155</t>
  </si>
  <si>
    <t>76177</t>
  </si>
  <si>
    <t>76179</t>
  </si>
  <si>
    <t>76180</t>
  </si>
  <si>
    <t>76201</t>
  </si>
  <si>
    <t>76205</t>
  </si>
  <si>
    <t>76207</t>
  </si>
  <si>
    <t>76208</t>
  </si>
  <si>
    <t>76209</t>
  </si>
  <si>
    <t>76210</t>
  </si>
  <si>
    <t>76244</t>
  </si>
  <si>
    <t>76248</t>
  </si>
  <si>
    <t>76258</t>
  </si>
  <si>
    <t>90.97%</t>
  </si>
  <si>
    <t>3.17%</t>
  </si>
  <si>
    <t>4.44%</t>
  </si>
  <si>
    <t>32.65%</t>
  </si>
  <si>
    <t>20.29%</t>
  </si>
  <si>
    <t>42.63%</t>
  </si>
  <si>
    <t>36.29%</t>
  </si>
  <si>
    <t>18.86%</t>
  </si>
  <si>
    <t>22.98%</t>
  </si>
  <si>
    <t>12.52%</t>
  </si>
  <si>
    <t>3.96%</t>
  </si>
  <si>
    <t>54.99%</t>
  </si>
  <si>
    <t>45.01%</t>
  </si>
  <si>
    <t>Dollar of Rent Data for El Paso, Tex. (Metro) (2024)</t>
  </si>
  <si>
    <t>El Paso, Texas (Metro)</t>
  </si>
  <si>
    <t>Property Characteristics of El Paso, Tex. (Metro)</t>
  </si>
  <si>
    <t>79849</t>
  </si>
  <si>
    <t>79901</t>
  </si>
  <si>
    <t>79902</t>
  </si>
  <si>
    <t>79903</t>
  </si>
  <si>
    <t>79905</t>
  </si>
  <si>
    <t>11.9%</t>
  </si>
  <si>
    <t>79907</t>
  </si>
  <si>
    <t>79912</t>
  </si>
  <si>
    <t>79915</t>
  </si>
  <si>
    <t>79924</t>
  </si>
  <si>
    <t>79930</t>
  </si>
  <si>
    <t>79932</t>
  </si>
  <si>
    <t>79935</t>
  </si>
  <si>
    <t>79936</t>
  </si>
  <si>
    <t>97.62%</t>
  </si>
  <si>
    <t>40.48%</t>
  </si>
  <si>
    <t>30.95%</t>
  </si>
  <si>
    <t>45.24%</t>
  </si>
  <si>
    <t>Dollar of Rent Data for Houston, Tex. (Metro) (2024)</t>
  </si>
  <si>
    <t>Houston, Texas (Metro)</t>
  </si>
  <si>
    <t>15 cents</t>
  </si>
  <si>
    <t>Property Characteristics of Houston, Tex. (Metro)</t>
  </si>
  <si>
    <t>0.41%</t>
  </si>
  <si>
    <t>77002</t>
  </si>
  <si>
    <t>0.62%</t>
  </si>
  <si>
    <t>77004</t>
  </si>
  <si>
    <t>77005</t>
  </si>
  <si>
    <t>77006</t>
  </si>
  <si>
    <t>1.24%</t>
  </si>
  <si>
    <t>77007</t>
  </si>
  <si>
    <t>77008</t>
  </si>
  <si>
    <t>77009</t>
  </si>
  <si>
    <t>77012</t>
  </si>
  <si>
    <t>77013</t>
  </si>
  <si>
    <t>77014</t>
  </si>
  <si>
    <t>77015</t>
  </si>
  <si>
    <t>77017</t>
  </si>
  <si>
    <t>0.83%</t>
  </si>
  <si>
    <t>77018</t>
  </si>
  <si>
    <t>77019</t>
  </si>
  <si>
    <t>77020</t>
  </si>
  <si>
    <t>77021</t>
  </si>
  <si>
    <t>77022</t>
  </si>
  <si>
    <t>77023</t>
  </si>
  <si>
    <t>77025</t>
  </si>
  <si>
    <t>77027</t>
  </si>
  <si>
    <t>77029</t>
  </si>
  <si>
    <t>77030</t>
  </si>
  <si>
    <t>77031</t>
  </si>
  <si>
    <t>77032</t>
  </si>
  <si>
    <t>77034</t>
  </si>
  <si>
    <t>77035</t>
  </si>
  <si>
    <t>77036</t>
  </si>
  <si>
    <t>77038</t>
  </si>
  <si>
    <t>77039</t>
  </si>
  <si>
    <t>77040</t>
  </si>
  <si>
    <t>77042</t>
  </si>
  <si>
    <t>77043</t>
  </si>
  <si>
    <t>77044</t>
  </si>
  <si>
    <t>77045</t>
  </si>
  <si>
    <t>77047</t>
  </si>
  <si>
    <t>77049</t>
  </si>
  <si>
    <t>77054</t>
  </si>
  <si>
    <t>77055</t>
  </si>
  <si>
    <t>77056</t>
  </si>
  <si>
    <t>77057</t>
  </si>
  <si>
    <t>77058</t>
  </si>
  <si>
    <t>77060</t>
  </si>
  <si>
    <t>77061</t>
  </si>
  <si>
    <t>77062</t>
  </si>
  <si>
    <t>77063</t>
  </si>
  <si>
    <t>77064</t>
  </si>
  <si>
    <t>77065</t>
  </si>
  <si>
    <t>77066</t>
  </si>
  <si>
    <t>77067</t>
  </si>
  <si>
    <t>77068</t>
  </si>
  <si>
    <t>77069</t>
  </si>
  <si>
    <t>77070</t>
  </si>
  <si>
    <t>77071</t>
  </si>
  <si>
    <t>77072</t>
  </si>
  <si>
    <t>77073</t>
  </si>
  <si>
    <t>77074</t>
  </si>
  <si>
    <t>77075</t>
  </si>
  <si>
    <t>77076</t>
  </si>
  <si>
    <t>1.86%</t>
  </si>
  <si>
    <t>77077</t>
  </si>
  <si>
    <t>77079</t>
  </si>
  <si>
    <t>77080</t>
  </si>
  <si>
    <t>77081</t>
  </si>
  <si>
    <t>77082</t>
  </si>
  <si>
    <t>77083</t>
  </si>
  <si>
    <t>77084</t>
  </si>
  <si>
    <t>77087</t>
  </si>
  <si>
    <t>77088</t>
  </si>
  <si>
    <t>77089</t>
  </si>
  <si>
    <t>77090</t>
  </si>
  <si>
    <t>77091</t>
  </si>
  <si>
    <t>77092</t>
  </si>
  <si>
    <t>77093</t>
  </si>
  <si>
    <t>77095</t>
  </si>
  <si>
    <t>77096</t>
  </si>
  <si>
    <t>77098</t>
  </si>
  <si>
    <t>77099</t>
  </si>
  <si>
    <t>77301</t>
  </si>
  <si>
    <t>77304</t>
  </si>
  <si>
    <t>77327</t>
  </si>
  <si>
    <t>77336</t>
  </si>
  <si>
    <t>77338</t>
  </si>
  <si>
    <t>77339</t>
  </si>
  <si>
    <t>77345</t>
  </si>
  <si>
    <t>77346</t>
  </si>
  <si>
    <t>77355</t>
  </si>
  <si>
    <t>77357</t>
  </si>
  <si>
    <t>77362</t>
  </si>
  <si>
    <t>77365</t>
  </si>
  <si>
    <t>77373</t>
  </si>
  <si>
    <t>77375</t>
  </si>
  <si>
    <t>77377</t>
  </si>
  <si>
    <t>77379</t>
  </si>
  <si>
    <t>77380</t>
  </si>
  <si>
    <t>77384</t>
  </si>
  <si>
    <t>77386</t>
  </si>
  <si>
    <t>77388</t>
  </si>
  <si>
    <t>77389</t>
  </si>
  <si>
    <t>77396</t>
  </si>
  <si>
    <t>77406</t>
  </si>
  <si>
    <t>77407</t>
  </si>
  <si>
    <t>77429</t>
  </si>
  <si>
    <t>77433</t>
  </si>
  <si>
    <t>77449</t>
  </si>
  <si>
    <t>77450</t>
  </si>
  <si>
    <t>77461</t>
  </si>
  <si>
    <t>77469</t>
  </si>
  <si>
    <t>77471</t>
  </si>
  <si>
    <t>77474</t>
  </si>
  <si>
    <t>77477</t>
  </si>
  <si>
    <t>77478</t>
  </si>
  <si>
    <t>77479</t>
  </si>
  <si>
    <t>77486</t>
  </si>
  <si>
    <t>77494</t>
  </si>
  <si>
    <t>77498</t>
  </si>
  <si>
    <t>77502</t>
  </si>
  <si>
    <t>77503</t>
  </si>
  <si>
    <t>77504</t>
  </si>
  <si>
    <t>77505</t>
  </si>
  <si>
    <t>77506</t>
  </si>
  <si>
    <t>77510</t>
  </si>
  <si>
    <t>77511</t>
  </si>
  <si>
    <t>77515</t>
  </si>
  <si>
    <t>77520</t>
  </si>
  <si>
    <t>77521</t>
  </si>
  <si>
    <t>77530</t>
  </si>
  <si>
    <t>77531</t>
  </si>
  <si>
    <t>77532</t>
  </si>
  <si>
    <t>77535</t>
  </si>
  <si>
    <t>77536</t>
  </si>
  <si>
    <t>77539</t>
  </si>
  <si>
    <t>77546</t>
  </si>
  <si>
    <t>77550</t>
  </si>
  <si>
    <t>77551</t>
  </si>
  <si>
    <t>77554</t>
  </si>
  <si>
    <t>77566</t>
  </si>
  <si>
    <t>77568</t>
  </si>
  <si>
    <t>77571</t>
  </si>
  <si>
    <t>77573</t>
  </si>
  <si>
    <t>77584</t>
  </si>
  <si>
    <t>77586</t>
  </si>
  <si>
    <t>77587</t>
  </si>
  <si>
    <t>2.27%</t>
  </si>
  <si>
    <t>77590</t>
  </si>
  <si>
    <t>77591</t>
  </si>
  <si>
    <t>77598</t>
  </si>
  <si>
    <t>84014</t>
  </si>
  <si>
    <t>91.32%</t>
  </si>
  <si>
    <t>34.5%</t>
  </si>
  <si>
    <t>28.51%</t>
  </si>
  <si>
    <t>33.88%</t>
  </si>
  <si>
    <t>32.64%</t>
  </si>
  <si>
    <t>20.45%</t>
  </si>
  <si>
    <t>23.14%</t>
  </si>
  <si>
    <t>15.7%</t>
  </si>
  <si>
    <t>55.37%</t>
  </si>
  <si>
    <t>44.63%</t>
  </si>
  <si>
    <t>Dollar of Rent Data for San Antonio, Tex. (Metro) (2024)</t>
  </si>
  <si>
    <t>San Antonio, Texas (Metro)</t>
  </si>
  <si>
    <t>Property Characteristics of San Antonio, Tex. (Metro)</t>
  </si>
  <si>
    <t>0.61%</t>
  </si>
  <si>
    <t>32955</t>
  </si>
  <si>
    <t>1.21%</t>
  </si>
  <si>
    <t>78006</t>
  </si>
  <si>
    <t>78016</t>
  </si>
  <si>
    <t>78039</t>
  </si>
  <si>
    <t>78064</t>
  </si>
  <si>
    <t>78109</t>
  </si>
  <si>
    <t>78114</t>
  </si>
  <si>
    <t>78130</t>
  </si>
  <si>
    <t>78148</t>
  </si>
  <si>
    <t>78154</t>
  </si>
  <si>
    <t>78155</t>
  </si>
  <si>
    <t>78201</t>
  </si>
  <si>
    <t>78204</t>
  </si>
  <si>
    <t>78205</t>
  </si>
  <si>
    <t>78207</t>
  </si>
  <si>
    <t>4.24%</t>
  </si>
  <si>
    <t>78209</t>
  </si>
  <si>
    <t>78211</t>
  </si>
  <si>
    <t>78212</t>
  </si>
  <si>
    <t>78213</t>
  </si>
  <si>
    <t>78216</t>
  </si>
  <si>
    <t>78217</t>
  </si>
  <si>
    <t>78218</t>
  </si>
  <si>
    <t>78219</t>
  </si>
  <si>
    <t>78220</t>
  </si>
  <si>
    <t>78221</t>
  </si>
  <si>
    <t>78222</t>
  </si>
  <si>
    <t>78223</t>
  </si>
  <si>
    <t>78224</t>
  </si>
  <si>
    <t>78227</t>
  </si>
  <si>
    <t>78228</t>
  </si>
  <si>
    <t>78229</t>
  </si>
  <si>
    <t>78230</t>
  </si>
  <si>
    <t>78231</t>
  </si>
  <si>
    <t>78233</t>
  </si>
  <si>
    <t>78235</t>
  </si>
  <si>
    <t>78237</t>
  </si>
  <si>
    <t>78238</t>
  </si>
  <si>
    <t>78239</t>
  </si>
  <si>
    <t>78240</t>
  </si>
  <si>
    <t>78242</t>
  </si>
  <si>
    <t>78244</t>
  </si>
  <si>
    <t>78245</t>
  </si>
  <si>
    <t>78247</t>
  </si>
  <si>
    <t>78249</t>
  </si>
  <si>
    <t>78250</t>
  </si>
  <si>
    <t>78251</t>
  </si>
  <si>
    <t>78253</t>
  </si>
  <si>
    <t>78256</t>
  </si>
  <si>
    <t>78257</t>
  </si>
  <si>
    <t>78258</t>
  </si>
  <si>
    <t>78259</t>
  </si>
  <si>
    <t>78260</t>
  </si>
  <si>
    <t>78861</t>
  </si>
  <si>
    <t>93.94%</t>
  </si>
  <si>
    <t>29.09%</t>
  </si>
  <si>
    <t>35.15%</t>
  </si>
  <si>
    <t>27.88%</t>
  </si>
  <si>
    <t>25.45%</t>
  </si>
  <si>
    <t>19.39%</t>
  </si>
  <si>
    <t>Dollar of Rent Data for Ogden, Utah (Metro) (2024)</t>
  </si>
  <si>
    <t>Property Characteristics of Ogden, Utah (Metro)</t>
  </si>
  <si>
    <t>84010</t>
  </si>
  <si>
    <t>84015</t>
  </si>
  <si>
    <t>84025</t>
  </si>
  <si>
    <t>84037</t>
  </si>
  <si>
    <t>84041</t>
  </si>
  <si>
    <t>84054</t>
  </si>
  <si>
    <t>84067</t>
  </si>
  <si>
    <t>84401</t>
  </si>
  <si>
    <t>84403</t>
  </si>
  <si>
    <t>84404</t>
  </si>
  <si>
    <t>76.19%</t>
  </si>
  <si>
    <t>Dollar of Rent Data for Provo, Utah (Metro) (2024)</t>
  </si>
  <si>
    <t>54 cents</t>
  </si>
  <si>
    <t>Property Characteristics of Provo, Utah (Metro)</t>
  </si>
  <si>
    <t>84003</t>
  </si>
  <si>
    <t>84042</t>
  </si>
  <si>
    <t>84043</t>
  </si>
  <si>
    <t>84057</t>
  </si>
  <si>
    <t>84058</t>
  </si>
  <si>
    <t>84601</t>
  </si>
  <si>
    <t>84604</t>
  </si>
  <si>
    <t>84606</t>
  </si>
  <si>
    <t>84651</t>
  </si>
  <si>
    <t>84655</t>
  </si>
  <si>
    <t>84660</t>
  </si>
  <si>
    <t>Dollar of Rent Data for Salt Lake City, Utah (Metro) (2024)</t>
  </si>
  <si>
    <t>Property Characteristics of Salt Lake City, Utah (Metro)</t>
  </si>
  <si>
    <t>3.53%</t>
  </si>
  <si>
    <t>84020</t>
  </si>
  <si>
    <t>84029</t>
  </si>
  <si>
    <t>84044</t>
  </si>
  <si>
    <t>84047</t>
  </si>
  <si>
    <t>84070</t>
  </si>
  <si>
    <t>4.71%</t>
  </si>
  <si>
    <t>84074</t>
  </si>
  <si>
    <t>84084</t>
  </si>
  <si>
    <t>84088</t>
  </si>
  <si>
    <t>84094</t>
  </si>
  <si>
    <t>84096</t>
  </si>
  <si>
    <t>84101</t>
  </si>
  <si>
    <t>84102</t>
  </si>
  <si>
    <t>84103</t>
  </si>
  <si>
    <t>84105</t>
  </si>
  <si>
    <t>9.41%</t>
  </si>
  <si>
    <t>84106</t>
  </si>
  <si>
    <t>11.76%</t>
  </si>
  <si>
    <t>84111</t>
  </si>
  <si>
    <t>12.94%</t>
  </si>
  <si>
    <t>84115</t>
  </si>
  <si>
    <t>84116</t>
  </si>
  <si>
    <t>84117</t>
  </si>
  <si>
    <t>84118</t>
  </si>
  <si>
    <t>84119</t>
  </si>
  <si>
    <t>84121</t>
  </si>
  <si>
    <t>84123</t>
  </si>
  <si>
    <t>84124</t>
  </si>
  <si>
    <t>84129</t>
  </si>
  <si>
    <t>82.35%</t>
  </si>
  <si>
    <t>8.24%</t>
  </si>
  <si>
    <t>32.94%</t>
  </si>
  <si>
    <t>16.47%</t>
  </si>
  <si>
    <t>42.35%</t>
  </si>
  <si>
    <t>62.35%</t>
  </si>
  <si>
    <t>15.29%</t>
  </si>
  <si>
    <t>10.59%</t>
  </si>
  <si>
    <t>7.06%</t>
  </si>
  <si>
    <t>67.06%</t>
  </si>
  <si>
    <t>Dollar of Rent Data for Virginia Beach, Va. (Metro) (2024)</t>
  </si>
  <si>
    <t>Property Characteristics of Virginia Beach, Va. (Metro)</t>
  </si>
  <si>
    <t>1.09%</t>
  </si>
  <si>
    <t>23185</t>
  </si>
  <si>
    <t>23188</t>
  </si>
  <si>
    <t>5.43%</t>
  </si>
  <si>
    <t>23320</t>
  </si>
  <si>
    <t>3.26%</t>
  </si>
  <si>
    <t>23321</t>
  </si>
  <si>
    <t>23323</t>
  </si>
  <si>
    <t>23434</t>
  </si>
  <si>
    <t>6.52%</t>
  </si>
  <si>
    <t>23452</t>
  </si>
  <si>
    <t>23455</t>
  </si>
  <si>
    <t>23462</t>
  </si>
  <si>
    <t>23464</t>
  </si>
  <si>
    <t>23502</t>
  </si>
  <si>
    <t>23503</t>
  </si>
  <si>
    <t>23504</t>
  </si>
  <si>
    <t>23505</t>
  </si>
  <si>
    <t>23507</t>
  </si>
  <si>
    <t>23513</t>
  </si>
  <si>
    <t>23517</t>
  </si>
  <si>
    <t>23518</t>
  </si>
  <si>
    <t>23601</t>
  </si>
  <si>
    <t>23602</t>
  </si>
  <si>
    <t>23605</t>
  </si>
  <si>
    <t>23606</t>
  </si>
  <si>
    <t>23607</t>
  </si>
  <si>
    <t>23608</t>
  </si>
  <si>
    <t>23663</t>
  </si>
  <si>
    <t>23666</t>
  </si>
  <si>
    <t>23669</t>
  </si>
  <si>
    <t>23690</t>
  </si>
  <si>
    <t>23693</t>
  </si>
  <si>
    <t>23702</t>
  </si>
  <si>
    <t>23703</t>
  </si>
  <si>
    <t>23704</t>
  </si>
  <si>
    <t>91.3%</t>
  </si>
  <si>
    <t>27.17%</t>
  </si>
  <si>
    <t>23.91%</t>
  </si>
  <si>
    <t>45.65%</t>
  </si>
  <si>
    <t>38.04%</t>
  </si>
  <si>
    <t>56.52%</t>
  </si>
  <si>
    <t>43.48%</t>
  </si>
  <si>
    <t>Dollar of Rent Data for Richmond, Va. (Metro) (2024)</t>
  </si>
  <si>
    <t>Property Characteristics of Richmond, Va. (Metro)</t>
  </si>
  <si>
    <t>23005</t>
  </si>
  <si>
    <t>23059</t>
  </si>
  <si>
    <t>23075</t>
  </si>
  <si>
    <t>23111</t>
  </si>
  <si>
    <t>23112</t>
  </si>
  <si>
    <t>23219</t>
  </si>
  <si>
    <t>23220</t>
  </si>
  <si>
    <t>4.29%</t>
  </si>
  <si>
    <t>23221</t>
  </si>
  <si>
    <t>23223</t>
  </si>
  <si>
    <t>23224</t>
  </si>
  <si>
    <t>23225</t>
  </si>
  <si>
    <t>23226</t>
  </si>
  <si>
    <t>23227</t>
  </si>
  <si>
    <t>23228</t>
  </si>
  <si>
    <t>23229</t>
  </si>
  <si>
    <t>23230</t>
  </si>
  <si>
    <t>23231</t>
  </si>
  <si>
    <t>23233</t>
  </si>
  <si>
    <t>23234</t>
  </si>
  <si>
    <t>23235</t>
  </si>
  <si>
    <t>23236</t>
  </si>
  <si>
    <t>23237</t>
  </si>
  <si>
    <t>23238</t>
  </si>
  <si>
    <t>23803</t>
  </si>
  <si>
    <t>23831</t>
  </si>
  <si>
    <t>23834</t>
  </si>
  <si>
    <t>23836</t>
  </si>
  <si>
    <t>94.29%</t>
  </si>
  <si>
    <t>48.57%</t>
  </si>
  <si>
    <t>15.71%</t>
  </si>
  <si>
    <t>67.14%</t>
  </si>
  <si>
    <t>32.86%</t>
  </si>
  <si>
    <t>Dollar of Rent Data for Seattle, Wash. (Metro) (2024)</t>
  </si>
  <si>
    <t>Property Characteristics of Seattle, Wash. (Metro)</t>
  </si>
  <si>
    <t>0.22%</t>
  </si>
  <si>
    <t>98002</t>
  </si>
  <si>
    <t>98003</t>
  </si>
  <si>
    <t>98004</t>
  </si>
  <si>
    <t>98006</t>
  </si>
  <si>
    <t>98007</t>
  </si>
  <si>
    <t>98010</t>
  </si>
  <si>
    <t>98011</t>
  </si>
  <si>
    <t>98012</t>
  </si>
  <si>
    <t>98021</t>
  </si>
  <si>
    <t>0.89%</t>
  </si>
  <si>
    <t>98022</t>
  </si>
  <si>
    <t>1.34%</t>
  </si>
  <si>
    <t>98023</t>
  </si>
  <si>
    <t>0.67%</t>
  </si>
  <si>
    <t>98026</t>
  </si>
  <si>
    <t>98028</t>
  </si>
  <si>
    <t>98030</t>
  </si>
  <si>
    <t>98031</t>
  </si>
  <si>
    <t>1.57%</t>
  </si>
  <si>
    <t>98032</t>
  </si>
  <si>
    <t>98033</t>
  </si>
  <si>
    <t>0.45%</t>
  </si>
  <si>
    <t>98034</t>
  </si>
  <si>
    <t>98036</t>
  </si>
  <si>
    <t>98037</t>
  </si>
  <si>
    <t>98038</t>
  </si>
  <si>
    <t>98043</t>
  </si>
  <si>
    <t>98047</t>
  </si>
  <si>
    <t>98052</t>
  </si>
  <si>
    <t>98055</t>
  </si>
  <si>
    <t>98056</t>
  </si>
  <si>
    <t>98057</t>
  </si>
  <si>
    <t>98058</t>
  </si>
  <si>
    <t>98059</t>
  </si>
  <si>
    <t>98065</t>
  </si>
  <si>
    <t>98087</t>
  </si>
  <si>
    <t>98092</t>
  </si>
  <si>
    <t>2.46%</t>
  </si>
  <si>
    <t>98102</t>
  </si>
  <si>
    <t>2.68%</t>
  </si>
  <si>
    <t>98103</t>
  </si>
  <si>
    <t>98105</t>
  </si>
  <si>
    <t>98106</t>
  </si>
  <si>
    <t>98107</t>
  </si>
  <si>
    <t>98108</t>
  </si>
  <si>
    <t>98109</t>
  </si>
  <si>
    <t>98112</t>
  </si>
  <si>
    <t>98115</t>
  </si>
  <si>
    <t>98116</t>
  </si>
  <si>
    <t>98117</t>
  </si>
  <si>
    <t>98118</t>
  </si>
  <si>
    <t>98119</t>
  </si>
  <si>
    <t>98121</t>
  </si>
  <si>
    <t>98122</t>
  </si>
  <si>
    <t>98125</t>
  </si>
  <si>
    <t>98126</t>
  </si>
  <si>
    <t>98133</t>
  </si>
  <si>
    <t>98134</t>
  </si>
  <si>
    <t>98136</t>
  </si>
  <si>
    <t>98144</t>
  </si>
  <si>
    <t>98146</t>
  </si>
  <si>
    <t>98148</t>
  </si>
  <si>
    <t>98155</t>
  </si>
  <si>
    <t>2.01%</t>
  </si>
  <si>
    <t>98166</t>
  </si>
  <si>
    <t>98168</t>
  </si>
  <si>
    <t>98178</t>
  </si>
  <si>
    <t>98188</t>
  </si>
  <si>
    <t>98198</t>
  </si>
  <si>
    <t>98199</t>
  </si>
  <si>
    <t>98201</t>
  </si>
  <si>
    <t>98203</t>
  </si>
  <si>
    <t>98204</t>
  </si>
  <si>
    <t>98208</t>
  </si>
  <si>
    <t>98223</t>
  </si>
  <si>
    <t>98251</t>
  </si>
  <si>
    <t>98270</t>
  </si>
  <si>
    <t>98272</t>
  </si>
  <si>
    <t>98275</t>
  </si>
  <si>
    <t>98292</t>
  </si>
  <si>
    <t>98327</t>
  </si>
  <si>
    <t>98354</t>
  </si>
  <si>
    <t>98371</t>
  </si>
  <si>
    <t>98372</t>
  </si>
  <si>
    <t>98373</t>
  </si>
  <si>
    <t>98374</t>
  </si>
  <si>
    <t>98375</t>
  </si>
  <si>
    <t>98390</t>
  </si>
  <si>
    <t>98391</t>
  </si>
  <si>
    <t>98401</t>
  </si>
  <si>
    <t>98402</t>
  </si>
  <si>
    <t>98403</t>
  </si>
  <si>
    <t>98404</t>
  </si>
  <si>
    <t>3.13%</t>
  </si>
  <si>
    <t>98405</t>
  </si>
  <si>
    <t>98406</t>
  </si>
  <si>
    <t>98407</t>
  </si>
  <si>
    <t>98408</t>
  </si>
  <si>
    <t>98409</t>
  </si>
  <si>
    <t>98422</t>
  </si>
  <si>
    <t>98424</t>
  </si>
  <si>
    <t>98439</t>
  </si>
  <si>
    <t>98443</t>
  </si>
  <si>
    <t>98444</t>
  </si>
  <si>
    <t>98445</t>
  </si>
  <si>
    <t>98466</t>
  </si>
  <si>
    <t>98467</t>
  </si>
  <si>
    <t>98498</t>
  </si>
  <si>
    <t>98499</t>
  </si>
  <si>
    <t>99.90%</t>
  </si>
  <si>
    <t>85.01%</t>
  </si>
  <si>
    <t>31.1%</t>
  </si>
  <si>
    <t>19.91%</t>
  </si>
  <si>
    <t>44.52%</t>
  </si>
  <si>
    <t>78.75%</t>
  </si>
  <si>
    <t>12.08%</t>
  </si>
  <si>
    <t>5.59%</t>
  </si>
  <si>
    <t>58.39%</t>
  </si>
  <si>
    <t>41.61%</t>
  </si>
  <si>
    <t>Dollar of Rent Data for Madison, Wis. (Metro) (2024)</t>
  </si>
  <si>
    <t>Property Characteristics of Madison, Wis. (Metro)</t>
  </si>
  <si>
    <t>53517</t>
  </si>
  <si>
    <t>53527</t>
  </si>
  <si>
    <t>17.24%</t>
  </si>
  <si>
    <t>53562</t>
  </si>
  <si>
    <t>53590</t>
  </si>
  <si>
    <t>53597</t>
  </si>
  <si>
    <t>53703</t>
  </si>
  <si>
    <t>10.34%</t>
  </si>
  <si>
    <t>53704</t>
  </si>
  <si>
    <t>53705</t>
  </si>
  <si>
    <t>53711</t>
  </si>
  <si>
    <t>53713</t>
  </si>
  <si>
    <t>53715</t>
  </si>
  <si>
    <t>53717</t>
  </si>
  <si>
    <t>53719</t>
  </si>
  <si>
    <t>82.76%</t>
  </si>
  <si>
    <t>27.59%</t>
  </si>
  <si>
    <t>55.17%</t>
  </si>
  <si>
    <t>48.28%</t>
  </si>
  <si>
    <t>37.93%</t>
  </si>
  <si>
    <t>62.07%</t>
  </si>
  <si>
    <t>Dollar of Rent Data for Milwaukee, Wis. (Metro) (2024)</t>
  </si>
  <si>
    <t>Property Characteristics of Milwaukee, Wis. (Metro)</t>
  </si>
  <si>
    <t>53005</t>
  </si>
  <si>
    <t>53012</t>
  </si>
  <si>
    <t>53018</t>
  </si>
  <si>
    <t>53022</t>
  </si>
  <si>
    <t>53045</t>
  </si>
  <si>
    <t>53066</t>
  </si>
  <si>
    <t>53110</t>
  </si>
  <si>
    <t>53129</t>
  </si>
  <si>
    <t>53186</t>
  </si>
  <si>
    <t>53188</t>
  </si>
  <si>
    <t>53189</t>
  </si>
  <si>
    <t>53202</t>
  </si>
  <si>
    <t>53204</t>
  </si>
  <si>
    <t>53209</t>
  </si>
  <si>
    <t>53210</t>
  </si>
  <si>
    <t>53211</t>
  </si>
  <si>
    <t>53212</t>
  </si>
  <si>
    <t>53213</t>
  </si>
  <si>
    <t>53214</t>
  </si>
  <si>
    <t>53215</t>
  </si>
  <si>
    <t>53220</t>
  </si>
  <si>
    <t>53221</t>
  </si>
  <si>
    <t>53223</t>
  </si>
  <si>
    <t>53224</t>
  </si>
  <si>
    <t>53226</t>
  </si>
  <si>
    <t>53227</t>
  </si>
  <si>
    <t>53228</t>
  </si>
  <si>
    <t>53235</t>
  </si>
  <si>
    <t>100.08%</t>
  </si>
  <si>
    <t>83.72%</t>
  </si>
  <si>
    <t>46.51%</t>
  </si>
  <si>
    <t>58.14%</t>
  </si>
  <si>
    <t>27.91%</t>
  </si>
  <si>
    <t>48.84%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</si>
</sst>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_-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DDDDDD"/>
      </patternFill>
    </fill>
    <fill>
      <patternFill patternType="solid">
        <fgColor rgb="FFEEEEEE"/>
        <bgColor rgb="FFEEEEEE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 applyAlignment="1">
      <alignment horizontal="left" vertical="top" wrapText="1"/>
    </xf>
    <xf numFmtId="0" fontId="1" fillId="3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164" fontId="0" fillId="0" borderId="1" xfId="0" applyNumberFormat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styles" Target="styles.xml"/><Relationship Id="rId10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theme" Target="theme/theme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2"/>
  <sheetViews>
    <sheetView tabSelected="1" workbookViewId="0">
      <pane ySplit="6" topLeftCell="A7" activePane="bottomLeft" state="frozen"/>
      <selection pane="bottomLeft"/>
    </sheetView>
  </sheetViews>
  <sheetFormatPr defaultRowHeight="14.5" x14ac:dyDescent="0.35"/>
  <cols>
    <col min="1" max="1" width="76" customWidth="1"/>
    <col min="2" max="2" width="93" customWidth="1"/>
  </cols>
  <sheetData>
    <row r="1" spans="1:2" x14ac:dyDescent="0.35">
      <c r="A1" s="1" t="s">
        <v>0</v>
      </c>
    </row>
    <row r="2" spans="1:2" x14ac:dyDescent="0.35">
      <c r="A2" s="1" t="s">
        <v>1</v>
      </c>
    </row>
    <row r="3" spans="1:2" x14ac:dyDescent="0.35">
      <c r="A3" s="1" t="s">
        <v>2</v>
      </c>
    </row>
    <row r="4" spans="1:2" x14ac:dyDescent="0.35">
      <c r="A4" s="1" t="s">
        <v>3</v>
      </c>
    </row>
    <row r="6" spans="1:2" x14ac:dyDescent="0.35">
      <c r="A6" s="2" t="s">
        <v>4</v>
      </c>
      <c r="B6" s="2" t="s">
        <v>5</v>
      </c>
    </row>
    <row r="7" spans="1:2" x14ac:dyDescent="0.35">
      <c r="A7" s="3" t="s">
        <v>6</v>
      </c>
      <c r="B7" s="3" t="str">
        <f>HYPERLINK("#'Birmingham, Ala. (Metro)'!A1","Go to Birmingham, Ala. (Metro)")</f>
        <v>Go to Birmingham, Ala. (Metro)</v>
      </c>
    </row>
    <row r="8" spans="1:2" x14ac:dyDescent="0.35">
      <c r="A8" s="3" t="s">
        <v>7</v>
      </c>
      <c r="B8" s="3" t="str">
        <f>HYPERLINK("#'Huntsville, Ala. (Metro)'!A1","Go to Huntsville, Ala. (Metro)")</f>
        <v>Go to Huntsville, Ala. (Metro)</v>
      </c>
    </row>
    <row r="9" spans="1:2" x14ac:dyDescent="0.35">
      <c r="A9" s="3" t="s">
        <v>8</v>
      </c>
      <c r="B9" s="3" t="str">
        <f>HYPERLINK("#'Little Rock, Ark. (Metro)'!A1","Go to Little Rock, Ark. (Metro)")</f>
        <v>Go to Little Rock, Ark. (Metro)</v>
      </c>
    </row>
    <row r="10" spans="1:2" x14ac:dyDescent="0.35">
      <c r="A10" s="3" t="s">
        <v>9</v>
      </c>
      <c r="B10" s="3" t="str">
        <f>HYPERLINK("#'Fayetteville, Ark. (Metro)'!A1","Go to Fayetteville, Ark. (Metro)")</f>
        <v>Go to Fayetteville, Ark. (Metro)</v>
      </c>
    </row>
    <row r="11" spans="1:2" x14ac:dyDescent="0.35">
      <c r="A11" s="3" t="s">
        <v>10</v>
      </c>
      <c r="B11" s="3" t="str">
        <f>HYPERLINK("#'Phoenix, Ariz. (Metro)'!A1","Go to Phoenix, Ariz. (Metro)")</f>
        <v>Go to Phoenix, Ariz. (Metro)</v>
      </c>
    </row>
    <row r="12" spans="1:2" x14ac:dyDescent="0.35">
      <c r="A12" s="3" t="s">
        <v>11</v>
      </c>
      <c r="B12" s="3" t="str">
        <f>HYPERLINK("#'Tucson, Ariz. (Metro)'!A1","Go to Tucson, Ariz. (Metro)")</f>
        <v>Go to Tucson, Ariz. (Metro)</v>
      </c>
    </row>
    <row r="13" spans="1:2" x14ac:dyDescent="0.35">
      <c r="A13" s="3" t="s">
        <v>12</v>
      </c>
      <c r="B13" s="3" t="str">
        <f>HYPERLINK("#'Fresno, Calif. (Metro)'!A1","Go to Fresno, Calif. (Metro)")</f>
        <v>Go to Fresno, Calif. (Metro)</v>
      </c>
    </row>
    <row r="14" spans="1:2" x14ac:dyDescent="0.35">
      <c r="A14" s="3" t="s">
        <v>13</v>
      </c>
      <c r="B14" s="3" t="str">
        <f>HYPERLINK("#'Los Angeles, Calif. (Metro)'!A1","Go to Los Angeles, Calif. (Metro)")</f>
        <v>Go to Los Angeles, Calif. (Metro)</v>
      </c>
    </row>
    <row r="15" spans="1:2" x14ac:dyDescent="0.35">
      <c r="A15" s="3" t="s">
        <v>14</v>
      </c>
      <c r="B15" s="3" t="str">
        <f>HYPERLINK("#'Oxnard, Calif. (Metro)'!A1","Go to Oxnard, Calif. (Metro)")</f>
        <v>Go to Oxnard, Calif. (Metro)</v>
      </c>
    </row>
    <row r="16" spans="1:2" x14ac:dyDescent="0.35">
      <c r="A16" s="3" t="s">
        <v>15</v>
      </c>
      <c r="B16" s="3" t="str">
        <f>HYPERLINK("#'Riverside, Calif. (Metro)'!A1","Go to Riverside, Calif. (Metro)")</f>
        <v>Go to Riverside, Calif. (Metro)</v>
      </c>
    </row>
    <row r="17" spans="1:2" x14ac:dyDescent="0.35">
      <c r="A17" s="3" t="s">
        <v>16</v>
      </c>
      <c r="B17" s="3" t="str">
        <f>HYPERLINK("#'Sacramento, Calif. (Metro)'!A1","Go to Sacramento, Calif. (Metro)")</f>
        <v>Go to Sacramento, Calif. (Metro)</v>
      </c>
    </row>
    <row r="18" spans="1:2" x14ac:dyDescent="0.35">
      <c r="A18" s="3" t="s">
        <v>17</v>
      </c>
      <c r="B18" s="3" t="str">
        <f>HYPERLINK("#'San Diego, Calif. (Metro)'!A1","Go to San Diego, Calif. (Metro)")</f>
        <v>Go to San Diego, Calif. (Metro)</v>
      </c>
    </row>
    <row r="19" spans="1:2" x14ac:dyDescent="0.35">
      <c r="A19" s="3" t="s">
        <v>18</v>
      </c>
      <c r="B19" s="3" t="str">
        <f>HYPERLINK("#'San Francisco, Calif. (Metro)'!A1","Go to San Francisco, Calif. (Metro)")</f>
        <v>Go to San Francisco, Calif. (Metro)</v>
      </c>
    </row>
    <row r="20" spans="1:2" x14ac:dyDescent="0.35">
      <c r="A20" s="3" t="s">
        <v>19</v>
      </c>
      <c r="B20" s="3" t="str">
        <f>HYPERLINK("#'San Jose, Calif. (Metro)'!A1","Go to San Jose, Calif. (Metro)")</f>
        <v>Go to San Jose, Calif. (Metro)</v>
      </c>
    </row>
    <row r="21" spans="1:2" x14ac:dyDescent="0.35">
      <c r="A21" s="3" t="s">
        <v>20</v>
      </c>
      <c r="B21" s="3" t="str">
        <f>HYPERLINK("#'Santa Barbara, Calif. (Metro)'!A1","Go to Santa Barbara, Calif. (Metro)")</f>
        <v>Go to Santa Barbara, Calif. (Metro)</v>
      </c>
    </row>
    <row r="22" spans="1:2" x14ac:dyDescent="0.35">
      <c r="A22" s="3" t="s">
        <v>21</v>
      </c>
      <c r="B22" s="3" t="str">
        <f>HYPERLINK("#'Stockton, Calif. (Metro)'!A1","Go to Stockton, Calif. (Metro)")</f>
        <v>Go to Stockton, Calif. (Metro)</v>
      </c>
    </row>
    <row r="23" spans="1:2" x14ac:dyDescent="0.35">
      <c r="A23" s="3" t="s">
        <v>22</v>
      </c>
      <c r="B23" s="3" t="str">
        <f>HYPERLINK("#'Colorado Springs, Colo. (Metro)'!A1","Go to Colorado Springs, Colo. (Metro)")</f>
        <v>Go to Colorado Springs, Colo. (Metro)</v>
      </c>
    </row>
    <row r="24" spans="1:2" x14ac:dyDescent="0.35">
      <c r="A24" s="3" t="s">
        <v>23</v>
      </c>
      <c r="B24" s="3" t="str">
        <f>HYPERLINK("#'Denver, Colo. (Metro)'!A1","Go to Denver, Colo. (Metro)")</f>
        <v>Go to Denver, Colo. (Metro)</v>
      </c>
    </row>
    <row r="25" spans="1:2" x14ac:dyDescent="0.35">
      <c r="A25" s="3" t="s">
        <v>24</v>
      </c>
      <c r="B25" s="3" t="str">
        <f>HYPERLINK("#'Bridgeport, Conn. (Metro)'!A1","Go to Bridgeport, Conn. (Metro)")</f>
        <v>Go to Bridgeport, Conn. (Metro)</v>
      </c>
    </row>
    <row r="26" spans="1:2" x14ac:dyDescent="0.35">
      <c r="A26" s="3" t="s">
        <v>25</v>
      </c>
      <c r="B26" s="3" t="str">
        <f>HYPERLINK("#'Hartford, Conn. (Metro)'!A1","Go to Hartford, Conn. (Metro)")</f>
        <v>Go to Hartford, Conn. (Metro)</v>
      </c>
    </row>
    <row r="27" spans="1:2" x14ac:dyDescent="0.35">
      <c r="A27" s="3" t="s">
        <v>26</v>
      </c>
      <c r="B27" s="3" t="str">
        <f>HYPERLINK("#'New Haven, Conn. (Metro)'!A1","Go to New Haven, Conn. (Metro)")</f>
        <v>Go to New Haven, Conn. (Metro)</v>
      </c>
    </row>
    <row r="28" spans="1:2" x14ac:dyDescent="0.35">
      <c r="A28" s="3" t="s">
        <v>27</v>
      </c>
      <c r="B28" s="3" t="str">
        <f>HYPERLINK("#'Washington, D.C. (Metro)'!A1","Go to Washington, D.C. (Metro)")</f>
        <v>Go to Washington, D.C. (Metro)</v>
      </c>
    </row>
    <row r="29" spans="1:2" x14ac:dyDescent="0.35">
      <c r="A29" s="3" t="s">
        <v>28</v>
      </c>
      <c r="B29" s="3" t="str">
        <f>HYPERLINK("#'Deltona, Fla. (Metro)'!A1","Go to Deltona, Fla. (Metro)")</f>
        <v>Go to Deltona, Fla. (Metro)</v>
      </c>
    </row>
    <row r="30" spans="1:2" x14ac:dyDescent="0.35">
      <c r="A30" s="3" t="s">
        <v>29</v>
      </c>
      <c r="B30" s="3" t="str">
        <f>HYPERLINK("#'Jacksonville, Fla. (Metro)'!A1","Go to Jacksonville, Fla. (Metro)")</f>
        <v>Go to Jacksonville, Fla. (Metro)</v>
      </c>
    </row>
    <row r="31" spans="1:2" x14ac:dyDescent="0.35">
      <c r="A31" s="3" t="s">
        <v>30</v>
      </c>
      <c r="B31" s="3" t="str">
        <f>HYPERLINK("#'Lakeland, Fla. (Metro)'!A1","Go to Lakeland, Fla. (Metro)")</f>
        <v>Go to Lakeland, Fla. (Metro)</v>
      </c>
    </row>
    <row r="32" spans="1:2" x14ac:dyDescent="0.35">
      <c r="A32" s="3" t="s">
        <v>31</v>
      </c>
      <c r="B32" s="3" t="str">
        <f>HYPERLINK("#'Miami, Fla. (Metro)'!A1","Go to Miami, Fla. (Metro)")</f>
        <v>Go to Miami, Fla. (Metro)</v>
      </c>
    </row>
    <row r="33" spans="1:2" x14ac:dyDescent="0.35">
      <c r="A33" s="3" t="s">
        <v>32</v>
      </c>
      <c r="B33" s="3" t="str">
        <f>HYPERLINK("#'Orlando, Fla. (Metro)'!A1","Go to Orlando, Fla. (Metro)")</f>
        <v>Go to Orlando, Fla. (Metro)</v>
      </c>
    </row>
    <row r="34" spans="1:2" x14ac:dyDescent="0.35">
      <c r="A34" s="3" t="s">
        <v>33</v>
      </c>
      <c r="B34" s="3" t="str">
        <f>HYPERLINK("#'Sarasota, Fla. (Metro)'!A1","Go to Sarasota, Fla. (Metro)")</f>
        <v>Go to Sarasota, Fla. (Metro)</v>
      </c>
    </row>
    <row r="35" spans="1:2" x14ac:dyDescent="0.35">
      <c r="A35" s="3" t="s">
        <v>34</v>
      </c>
      <c r="B35" s="3" t="str">
        <f>HYPERLINK("#'Tallahassee, Fla. (Metro)'!A1","Go to Tallahassee, Fla. (Metro)")</f>
        <v>Go to Tallahassee, Fla. (Metro)</v>
      </c>
    </row>
    <row r="36" spans="1:2" x14ac:dyDescent="0.35">
      <c r="A36" s="3" t="s">
        <v>35</v>
      </c>
      <c r="B36" s="3" t="str">
        <f>HYPERLINK("#'Tampa, Fla. (Metro)'!A1","Go to Tampa, Fla. (Metro)")</f>
        <v>Go to Tampa, Fla. (Metro)</v>
      </c>
    </row>
    <row r="37" spans="1:2" x14ac:dyDescent="0.35">
      <c r="A37" s="3" t="s">
        <v>36</v>
      </c>
      <c r="B37" s="3" t="str">
        <f>HYPERLINK("#'Atlanta, Ga. (Metro)'!A1","Go to Atlanta, Ga. (Metro)")</f>
        <v>Go to Atlanta, Ga. (Metro)</v>
      </c>
    </row>
    <row r="38" spans="1:2" x14ac:dyDescent="0.35">
      <c r="A38" s="3" t="s">
        <v>37</v>
      </c>
      <c r="B38" s="3" t="str">
        <f>HYPERLINK("#'Savannah, Ga. (Metro)'!A1","Go to Savannah, Ga. (Metro)")</f>
        <v>Go to Savannah, Ga. (Metro)</v>
      </c>
    </row>
    <row r="39" spans="1:2" x14ac:dyDescent="0.35">
      <c r="A39" s="3" t="s">
        <v>38</v>
      </c>
      <c r="B39" s="3" t="str">
        <f>HYPERLINK("#'Des Moines, Iowa (Metro)'!A1","Go to Des Moines, Iowa (Metro)")</f>
        <v>Go to Des Moines, Iowa (Metro)</v>
      </c>
    </row>
    <row r="40" spans="1:2" x14ac:dyDescent="0.35">
      <c r="A40" s="3" t="s">
        <v>39</v>
      </c>
      <c r="B40" s="3" t="str">
        <f>HYPERLINK("#'Chicago, Ill. (Metro)'!A1","Go to Chicago, Ill. (Metro)")</f>
        <v>Go to Chicago, Ill. (Metro)</v>
      </c>
    </row>
    <row r="41" spans="1:2" x14ac:dyDescent="0.35">
      <c r="A41" s="3" t="s">
        <v>40</v>
      </c>
      <c r="B41" s="3" t="str">
        <f>HYPERLINK("#'Indianapolis, Ind. (Metro)'!A1","Go to Indianapolis, Ind. (Metro)")</f>
        <v>Go to Indianapolis, Ind. (Metro)</v>
      </c>
    </row>
    <row r="42" spans="1:2" x14ac:dyDescent="0.35">
      <c r="A42" s="3" t="s">
        <v>41</v>
      </c>
      <c r="B42" s="3" t="str">
        <f>HYPERLINK("#'Baton Rouge, La. (Metro)'!A1","Go to Baton Rouge, La. (Metro)")</f>
        <v>Go to Baton Rouge, La. (Metro)</v>
      </c>
    </row>
    <row r="43" spans="1:2" x14ac:dyDescent="0.35">
      <c r="A43" s="3" t="s">
        <v>42</v>
      </c>
      <c r="B43" s="3" t="str">
        <f>HYPERLINK("#'New Orleans, La. (Metro)'!A1","Go to New Orleans, La. (Metro)")</f>
        <v>Go to New Orleans, La. (Metro)</v>
      </c>
    </row>
    <row r="44" spans="1:2" x14ac:dyDescent="0.35">
      <c r="A44" s="3" t="s">
        <v>43</v>
      </c>
      <c r="B44" s="3" t="str">
        <f>HYPERLINK("#'Louisville, Ky. (Metro)'!A1","Go to Louisville, Ky. (Metro)")</f>
        <v>Go to Louisville, Ky. (Metro)</v>
      </c>
    </row>
    <row r="45" spans="1:2" x14ac:dyDescent="0.35">
      <c r="A45" s="3" t="s">
        <v>44</v>
      </c>
      <c r="B45" s="3" t="str">
        <f>HYPERLINK("#'Boston, Mass. (Metro)'!A1","Go to Boston, Mass. (Metro)")</f>
        <v>Go to Boston, Mass. (Metro)</v>
      </c>
    </row>
    <row r="46" spans="1:2" x14ac:dyDescent="0.35">
      <c r="A46" s="3" t="s">
        <v>45</v>
      </c>
      <c r="B46" s="3" t="str">
        <f>HYPERLINK("#'Baltimore, Md. (Metro)'!A1","Go to Baltimore, Md. (Metro)")</f>
        <v>Go to Baltimore, Md. (Metro)</v>
      </c>
    </row>
    <row r="47" spans="1:2" x14ac:dyDescent="0.35">
      <c r="A47" s="3" t="s">
        <v>46</v>
      </c>
      <c r="B47" s="3" t="str">
        <f>HYPERLINK("#'Detroit, Mich. (Metro)'!A1","Go to Detroit, Mich. (Metro)")</f>
        <v>Go to Detroit, Mich. (Metro)</v>
      </c>
    </row>
    <row r="48" spans="1:2" x14ac:dyDescent="0.35">
      <c r="A48" s="3" t="s">
        <v>47</v>
      </c>
      <c r="B48" s="3" t="str">
        <f>HYPERLINK("#'Minneapolis, Minn. (Metro)'!A1","Go to Minneapolis, Minn. (Metro)")</f>
        <v>Go to Minneapolis, Minn. (Metro)</v>
      </c>
    </row>
    <row r="49" spans="1:2" x14ac:dyDescent="0.35">
      <c r="A49" s="3" t="s">
        <v>48</v>
      </c>
      <c r="B49" s="3" t="str">
        <f>HYPERLINK("#'St. Louis, Mo. (Metro)'!A1","Go to St. Louis, Mo. (Metro)")</f>
        <v>Go to St. Louis, Mo. (Metro)</v>
      </c>
    </row>
    <row r="50" spans="1:2" x14ac:dyDescent="0.35">
      <c r="A50" s="3" t="s">
        <v>49</v>
      </c>
      <c r="B50" s="3" t="str">
        <f>HYPERLINK("#'Kansas City, Mo. (Metro)'!A1","Go to Kansas City, Mo. (Metro)")</f>
        <v>Go to Kansas City, Mo. (Metro)</v>
      </c>
    </row>
    <row r="51" spans="1:2" x14ac:dyDescent="0.35">
      <c r="A51" s="3" t="s">
        <v>50</v>
      </c>
      <c r="B51" s="3" t="str">
        <f>HYPERLINK("#'Durham, N.C. (Metro)'!A1","Go to Durham, N.C. (Metro)")</f>
        <v>Go to Durham, N.C. (Metro)</v>
      </c>
    </row>
    <row r="52" spans="1:2" x14ac:dyDescent="0.35">
      <c r="A52" s="3" t="s">
        <v>51</v>
      </c>
      <c r="B52" s="3" t="str">
        <f>HYPERLINK("#'Greensboro, N.C. (Metro)'!A1","Go to Greensboro, N.C. (Metro)")</f>
        <v>Go to Greensboro, N.C. (Metro)</v>
      </c>
    </row>
    <row r="53" spans="1:2" x14ac:dyDescent="0.35">
      <c r="A53" s="3" t="s">
        <v>52</v>
      </c>
      <c r="B53" s="3" t="str">
        <f>HYPERLINK("#'Raleigh, N.C. (Metro)'!A1","Go to Raleigh, N.C. (Metro)")</f>
        <v>Go to Raleigh, N.C. (Metro)</v>
      </c>
    </row>
    <row r="54" spans="1:2" x14ac:dyDescent="0.35">
      <c r="A54" s="3" t="s">
        <v>53</v>
      </c>
      <c r="B54" s="3" t="str">
        <f>HYPERLINK("#'Charlotte, N.C. (Metro)'!A1","Go to Charlotte, N.C. (Metro)")</f>
        <v>Go to Charlotte, N.C. (Metro)</v>
      </c>
    </row>
    <row r="55" spans="1:2" x14ac:dyDescent="0.35">
      <c r="A55" s="3" t="s">
        <v>54</v>
      </c>
      <c r="B55" s="3" t="str">
        <f>HYPERLINK("#'Winston, N.C. (Metro)'!A1","Go to Winston, N.C. (Metro)")</f>
        <v>Go to Winston, N.C. (Metro)</v>
      </c>
    </row>
    <row r="56" spans="1:2" x14ac:dyDescent="0.35">
      <c r="A56" s="3" t="s">
        <v>55</v>
      </c>
      <c r="B56" s="3" t="str">
        <f>HYPERLINK("#'Omaha, Neb. (Metro)'!A1","Go to Omaha, Neb. (Metro)")</f>
        <v>Go to Omaha, Neb. (Metro)</v>
      </c>
    </row>
    <row r="57" spans="1:2" x14ac:dyDescent="0.35">
      <c r="A57" s="3" t="s">
        <v>56</v>
      </c>
      <c r="B57" s="3" t="str">
        <f>HYPERLINK("#'Albuquerque, N.M. (Metro)'!A1","Go to Albuquerque, N.M. (Metro)")</f>
        <v>Go to Albuquerque, N.M. (Metro)</v>
      </c>
    </row>
    <row r="58" spans="1:2" x14ac:dyDescent="0.35">
      <c r="A58" s="3" t="s">
        <v>57</v>
      </c>
      <c r="B58" s="3" t="str">
        <f>HYPERLINK("#'Las Vegas, Nev. (Metro)'!A1","Go to Las Vegas, Nev. (Metro)")</f>
        <v>Go to Las Vegas, Nev. (Metro)</v>
      </c>
    </row>
    <row r="59" spans="1:2" x14ac:dyDescent="0.35">
      <c r="A59" s="3" t="s">
        <v>58</v>
      </c>
      <c r="B59" s="3" t="str">
        <f>HYPERLINK("#'Reno, Nev. (Metro)'!A1","Go to Reno, Nev. (Metro)")</f>
        <v>Go to Reno, Nev. (Metro)</v>
      </c>
    </row>
    <row r="60" spans="1:2" x14ac:dyDescent="0.35">
      <c r="A60" s="3" t="s">
        <v>59</v>
      </c>
      <c r="B60" s="3" t="str">
        <f>HYPERLINK("#'Albany, N.Y. (Metro)'!A1","Go to Albany, N.Y. (Metro)")</f>
        <v>Go to Albany, N.Y. (Metro)</v>
      </c>
    </row>
    <row r="61" spans="1:2" x14ac:dyDescent="0.35">
      <c r="A61" s="3" t="s">
        <v>60</v>
      </c>
      <c r="B61" s="3" t="str">
        <f>HYPERLINK("#'Buffalo, N.Y. (Metro)'!A1","Go to Buffalo, N.Y. (Metro)")</f>
        <v>Go to Buffalo, N.Y. (Metro)</v>
      </c>
    </row>
    <row r="62" spans="1:2" x14ac:dyDescent="0.35">
      <c r="A62" s="3" t="s">
        <v>61</v>
      </c>
      <c r="B62" s="3" t="str">
        <f>HYPERLINK("#'New York, N.Y. (Metro)'!A1","Go to New York, N.Y. (Metro)")</f>
        <v>Go to New York, N.Y. (Metro)</v>
      </c>
    </row>
    <row r="63" spans="1:2" x14ac:dyDescent="0.35">
      <c r="A63" s="3" t="s">
        <v>62</v>
      </c>
      <c r="B63" s="3" t="str">
        <f>HYPERLINK("#'Poughkeepsie, N.Y. (Metro)'!A1","Go to Poughkeepsie, N.Y. (Metro)")</f>
        <v>Go to Poughkeepsie, N.Y. (Metro)</v>
      </c>
    </row>
    <row r="64" spans="1:2" x14ac:dyDescent="0.35">
      <c r="A64" s="3" t="s">
        <v>63</v>
      </c>
      <c r="B64" s="3" t="str">
        <f>HYPERLINK("#'Rochester, N.Y. (Metro)'!A1","Go to Rochester, N.Y. (Metro)")</f>
        <v>Go to Rochester, N.Y. (Metro)</v>
      </c>
    </row>
    <row r="65" spans="1:2" x14ac:dyDescent="0.35">
      <c r="A65" s="3" t="s">
        <v>64</v>
      </c>
      <c r="B65" s="3" t="str">
        <f>HYPERLINK("#'Syracuse, N.Y. (Metro)'!A1","Go to Syracuse, N.Y. (Metro)")</f>
        <v>Go to Syracuse, N.Y. (Metro)</v>
      </c>
    </row>
    <row r="66" spans="1:2" x14ac:dyDescent="0.35">
      <c r="A66" s="3" t="s">
        <v>65</v>
      </c>
      <c r="B66" s="3" t="str">
        <f>HYPERLINK("#'Akron, Ohio (Metro)'!A1","Go to Akron, Ohio (Metro)")</f>
        <v>Go to Akron, Ohio (Metro)</v>
      </c>
    </row>
    <row r="67" spans="1:2" x14ac:dyDescent="0.35">
      <c r="A67" s="3" t="s">
        <v>66</v>
      </c>
      <c r="B67" s="3" t="str">
        <f>HYPERLINK("#'Cleveland, Ohio (Metro)'!A1","Go to Cleveland, Ohio (Metro)")</f>
        <v>Go to Cleveland, Ohio (Metro)</v>
      </c>
    </row>
    <row r="68" spans="1:2" x14ac:dyDescent="0.35">
      <c r="A68" s="3" t="s">
        <v>67</v>
      </c>
      <c r="B68" s="3" t="str">
        <f>HYPERLINK("#'Columbus, Ohio (Metro)'!A1","Go to Columbus, Ohio (Metro)")</f>
        <v>Go to Columbus, Ohio (Metro)</v>
      </c>
    </row>
    <row r="69" spans="1:2" x14ac:dyDescent="0.35">
      <c r="A69" s="3" t="s">
        <v>68</v>
      </c>
      <c r="B69" s="3" t="str">
        <f>HYPERLINK("#'Dayton, Ohio (Metro)'!A1","Go to Dayton, Ohio (Metro)")</f>
        <v>Go to Dayton, Ohio (Metro)</v>
      </c>
    </row>
    <row r="70" spans="1:2" x14ac:dyDescent="0.35">
      <c r="A70" s="3" t="s">
        <v>69</v>
      </c>
      <c r="B70" s="3" t="str">
        <f>HYPERLINK("#'Cincinnati, Ohio (Metro)'!A1","Go to Cincinnati, Ohio (Metro)")</f>
        <v>Go to Cincinnati, Ohio (Metro)</v>
      </c>
    </row>
    <row r="71" spans="1:2" x14ac:dyDescent="0.35">
      <c r="A71" s="3" t="s">
        <v>70</v>
      </c>
      <c r="B71" s="3" t="str">
        <f>HYPERLINK("#'Oklahoma City, Okla. (Metro)'!A1","Go to Oklahoma City, Okla. (Metro)")</f>
        <v>Go to Oklahoma City, Okla. (Metro)</v>
      </c>
    </row>
    <row r="72" spans="1:2" x14ac:dyDescent="0.35">
      <c r="A72" s="3" t="s">
        <v>71</v>
      </c>
      <c r="B72" s="3" t="str">
        <f>HYPERLINK("#'Tulsa, Okla. (Metro)'!A1","Go to Tulsa, Okla. (Metro)")</f>
        <v>Go to Tulsa, Okla. (Metro)</v>
      </c>
    </row>
    <row r="73" spans="1:2" x14ac:dyDescent="0.35">
      <c r="A73" s="3" t="s">
        <v>72</v>
      </c>
      <c r="B73" s="3" t="str">
        <f>HYPERLINK("#'Eugene, Ore. (Metro)'!A1","Go to Eugene, Ore. (Metro)")</f>
        <v>Go to Eugene, Ore. (Metro)</v>
      </c>
    </row>
    <row r="74" spans="1:2" x14ac:dyDescent="0.35">
      <c r="A74" s="3" t="s">
        <v>73</v>
      </c>
      <c r="B74" s="3" t="str">
        <f>HYPERLINK("#'Salem, Ore. (Metro)'!A1","Go to Salem, Ore. (Metro)")</f>
        <v>Go to Salem, Ore. (Metro)</v>
      </c>
    </row>
    <row r="75" spans="1:2" x14ac:dyDescent="0.35">
      <c r="A75" s="3" t="s">
        <v>74</v>
      </c>
      <c r="B75" s="3" t="str">
        <f>HYPERLINK("#'Portland, Ore. (Metro)'!A1","Go to Portland, Ore. (Metro)")</f>
        <v>Go to Portland, Ore. (Metro)</v>
      </c>
    </row>
    <row r="76" spans="1:2" x14ac:dyDescent="0.35">
      <c r="A76" s="3" t="s">
        <v>75</v>
      </c>
      <c r="B76" s="3" t="str">
        <f>HYPERLINK("#'Allentown, Pa. (Metro)'!A1","Go to Allentown, Pa. (Metro)")</f>
        <v>Go to Allentown, Pa. (Metro)</v>
      </c>
    </row>
    <row r="77" spans="1:2" x14ac:dyDescent="0.35">
      <c r="A77" s="3" t="s">
        <v>76</v>
      </c>
      <c r="B77" s="3" t="str">
        <f>HYPERLINK("#'Philadelphia, Pa. (Metro)'!A1","Go to Philadelphia, Pa. (Metro)")</f>
        <v>Go to Philadelphia, Pa. (Metro)</v>
      </c>
    </row>
    <row r="78" spans="1:2" x14ac:dyDescent="0.35">
      <c r="A78" s="3" t="s">
        <v>77</v>
      </c>
      <c r="B78" s="3" t="str">
        <f>HYPERLINK("#'Pittsburgh, Pa. (Metro)'!A1","Go to Pittsburgh, Pa. (Metro)")</f>
        <v>Go to Pittsburgh, Pa. (Metro)</v>
      </c>
    </row>
    <row r="79" spans="1:2" x14ac:dyDescent="0.35">
      <c r="A79" s="3" t="s">
        <v>78</v>
      </c>
      <c r="B79" s="3" t="str">
        <f>HYPERLINK("#'Providence, R.I. (Metro)'!A1","Go to Providence, R.I. (Metro)")</f>
        <v>Go to Providence, R.I. (Metro)</v>
      </c>
    </row>
    <row r="80" spans="1:2" x14ac:dyDescent="0.35">
      <c r="A80" s="3" t="s">
        <v>79</v>
      </c>
      <c r="B80" s="3" t="str">
        <f>HYPERLINK("#'Charleston, S.C. (Metro)'!A1","Go to Charleston, S.C. (Metro)")</f>
        <v>Go to Charleston, S.C. (Metro)</v>
      </c>
    </row>
    <row r="81" spans="1:2" x14ac:dyDescent="0.35">
      <c r="A81" s="3" t="s">
        <v>80</v>
      </c>
      <c r="B81" s="3" t="str">
        <f>HYPERLINK("#'Columbia, S.C. (Metro)'!A1","Go to Columbia, S.C. (Metro)")</f>
        <v>Go to Columbia, S.C. (Metro)</v>
      </c>
    </row>
    <row r="82" spans="1:2" x14ac:dyDescent="0.35">
      <c r="A82" s="3" t="s">
        <v>81</v>
      </c>
      <c r="B82" s="3" t="str">
        <f>HYPERLINK("#'Greenville, S.C. (Metro)'!A1","Go to Greenville, S.C. (Metro)")</f>
        <v>Go to Greenville, S.C. (Metro)</v>
      </c>
    </row>
    <row r="83" spans="1:2" x14ac:dyDescent="0.35">
      <c r="A83" s="3" t="s">
        <v>82</v>
      </c>
      <c r="B83" s="3" t="str">
        <f>HYPERLINK("#'Memphis, Tenn. (Metro)'!A1","Go to Memphis, Tenn. (Metro)")</f>
        <v>Go to Memphis, Tenn. (Metro)</v>
      </c>
    </row>
    <row r="84" spans="1:2" x14ac:dyDescent="0.35">
      <c r="A84" s="3" t="s">
        <v>83</v>
      </c>
      <c r="B84" s="3" t="str">
        <f>HYPERLINK("#'Chattanooga, Tenn. (Metro)'!A1","Go to Chattanooga, Tenn. (Metro)")</f>
        <v>Go to Chattanooga, Tenn. (Metro)</v>
      </c>
    </row>
    <row r="85" spans="1:2" x14ac:dyDescent="0.35">
      <c r="A85" s="3" t="s">
        <v>84</v>
      </c>
      <c r="B85" s="3" t="str">
        <f>HYPERLINK("#'Knoxville, Tenn. (Metro)'!A1","Go to Knoxville, Tenn. (Metro)")</f>
        <v>Go to Knoxville, Tenn. (Metro)</v>
      </c>
    </row>
    <row r="86" spans="1:2" x14ac:dyDescent="0.35">
      <c r="A86" s="3" t="s">
        <v>85</v>
      </c>
      <c r="B86" s="3" t="str">
        <f>HYPERLINK("#'Nashville, Tenn. (Metro)'!A1","Go to Nashville, Tenn. (Metro)")</f>
        <v>Go to Nashville, Tenn. (Metro)</v>
      </c>
    </row>
    <row r="87" spans="1:2" x14ac:dyDescent="0.35">
      <c r="A87" s="3" t="s">
        <v>86</v>
      </c>
      <c r="B87" s="3" t="str">
        <f>HYPERLINK("#'Austin, Tex. (Metro)'!A1","Go to Austin, Tex. (Metro)")</f>
        <v>Go to Austin, Tex. (Metro)</v>
      </c>
    </row>
    <row r="88" spans="1:2" x14ac:dyDescent="0.35">
      <c r="A88" s="3" t="s">
        <v>87</v>
      </c>
      <c r="B88" s="3" t="str">
        <f>HYPERLINK("#'Beaumont, Tex. (Metro)'!A1","Go to Beaumont, Tex. (Metro)")</f>
        <v>Go to Beaumont, Tex. (Metro)</v>
      </c>
    </row>
    <row r="89" spans="1:2" x14ac:dyDescent="0.35">
      <c r="A89" s="3" t="s">
        <v>88</v>
      </c>
      <c r="B89" s="3" t="str">
        <f>HYPERLINK("#'College Station, Tex. (Metro)'!A1","Go to College Station, Tex. (Metro)")</f>
        <v>Go to College Station, Tex. (Metro)</v>
      </c>
    </row>
    <row r="90" spans="1:2" x14ac:dyDescent="0.35">
      <c r="A90" s="3" t="s">
        <v>89</v>
      </c>
      <c r="B90" s="3" t="str">
        <f>HYPERLINK("#'Corpus Christi, Tex. (Metro)'!A1","Go to Corpus Christi, Tex. (Metro)")</f>
        <v>Go to Corpus Christi, Tex. (Metro)</v>
      </c>
    </row>
    <row r="91" spans="1:2" x14ac:dyDescent="0.35">
      <c r="A91" s="3" t="s">
        <v>90</v>
      </c>
      <c r="B91" s="3" t="str">
        <f>HYPERLINK("#'Dallas, Tex. (Metro)'!A1","Go to Dallas, Tex. (Metro)")</f>
        <v>Go to Dallas, Tex. (Metro)</v>
      </c>
    </row>
    <row r="92" spans="1:2" x14ac:dyDescent="0.35">
      <c r="A92" s="3" t="s">
        <v>91</v>
      </c>
      <c r="B92" s="3" t="str">
        <f>HYPERLINK("#'El Paso, Tex. (Metro)'!A1","Go to El Paso, Tex. (Metro)")</f>
        <v>Go to El Paso, Tex. (Metro)</v>
      </c>
    </row>
    <row r="93" spans="1:2" x14ac:dyDescent="0.35">
      <c r="A93" s="3" t="s">
        <v>92</v>
      </c>
      <c r="B93" s="3" t="str">
        <f>HYPERLINK("#'Houston, Tex. (Metro)'!A1","Go to Houston, Tex. (Metro)")</f>
        <v>Go to Houston, Tex. (Metro)</v>
      </c>
    </row>
    <row r="94" spans="1:2" x14ac:dyDescent="0.35">
      <c r="A94" s="3" t="s">
        <v>93</v>
      </c>
      <c r="B94" s="3" t="str">
        <f>HYPERLINK("#'San Antonio, Tex. (Metro)'!A1","Go to San Antonio, Tex. (Metro)")</f>
        <v>Go to San Antonio, Tex. (Metro)</v>
      </c>
    </row>
    <row r="95" spans="1:2" x14ac:dyDescent="0.35">
      <c r="A95" s="3" t="s">
        <v>94</v>
      </c>
      <c r="B95" s="3" t="str">
        <f>HYPERLINK("#'Ogden, Utah (Metro)'!A1","Go to Ogden, Utah (Metro)")</f>
        <v>Go to Ogden, Utah (Metro)</v>
      </c>
    </row>
    <row r="96" spans="1:2" x14ac:dyDescent="0.35">
      <c r="A96" s="3" t="s">
        <v>95</v>
      </c>
      <c r="B96" s="3" t="str">
        <f>HYPERLINK("#'Provo, Utah (Metro)'!A1","Go to Provo, Utah (Metro)")</f>
        <v>Go to Provo, Utah (Metro)</v>
      </c>
    </row>
    <row r="97" spans="1:2" x14ac:dyDescent="0.35">
      <c r="A97" s="3" t="s">
        <v>96</v>
      </c>
      <c r="B97" s="3" t="str">
        <f>HYPERLINK("#'Salt Lake City, Utah (Metro)'!A1","Go to Salt Lake City, Utah (Metro)")</f>
        <v>Go to Salt Lake City, Utah (Metro)</v>
      </c>
    </row>
    <row r="98" spans="1:2" x14ac:dyDescent="0.35">
      <c r="A98" s="3" t="s">
        <v>97</v>
      </c>
      <c r="B98" s="3" t="str">
        <f>HYPERLINK("#'Virginia Beach, Va. (Metro)'!A1","Go to Virginia Beach, Va. (Metro)")</f>
        <v>Go to Virginia Beach, Va. (Metro)</v>
      </c>
    </row>
    <row r="99" spans="1:2" x14ac:dyDescent="0.35">
      <c r="A99" s="3" t="s">
        <v>98</v>
      </c>
      <c r="B99" s="3" t="str">
        <f>HYPERLINK("#'Richmond, Va. (Metro)'!A1","Go to Richmond, Va. (Metro)")</f>
        <v>Go to Richmond, Va. (Metro)</v>
      </c>
    </row>
    <row r="100" spans="1:2" x14ac:dyDescent="0.35">
      <c r="A100" s="3" t="s">
        <v>99</v>
      </c>
      <c r="B100" s="3" t="str">
        <f>HYPERLINK("#'Seattle, Wash. (Metro)'!A1","Go to Seattle, Wash. (Metro)")</f>
        <v>Go to Seattle, Wash. (Metro)</v>
      </c>
    </row>
    <row r="101" spans="1:2" x14ac:dyDescent="0.35">
      <c r="A101" s="3" t="s">
        <v>100</v>
      </c>
      <c r="B101" s="3" t="str">
        <f>HYPERLINK("#'Madison, Wis. (Metro)'!A1","Go to Madison, Wis. (Metro)")</f>
        <v>Go to Madison, Wis. (Metro)</v>
      </c>
    </row>
    <row r="102" spans="1:2" x14ac:dyDescent="0.35">
      <c r="A102" s="3" t="s">
        <v>101</v>
      </c>
      <c r="B102" s="3" t="str">
        <f>HYPERLINK("#'Milwaukee, Wis. (Metro)'!A1","Go to Milwaukee, Wis. (Metro)")</f>
        <v>Go to Milwaukee, Wis. (Metro)</v>
      </c>
    </row>
  </sheetData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D55"/>
  <sheetViews>
    <sheetView workbookViewId="0"/>
  </sheetViews>
  <sheetFormatPr defaultRowHeight="14.5" x14ac:dyDescent="0.35"/>
  <cols>
    <col min="1" max="1" width="55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785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14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33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2500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1960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219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13572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5848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24099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3364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259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284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786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787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788</v>
      </c>
      <c r="C22" s="5" t="s">
        <v>789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788</v>
      </c>
      <c r="C23" s="5" t="s">
        <v>790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791</v>
      </c>
      <c r="C24" s="5" t="s">
        <v>792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788</v>
      </c>
      <c r="C25" s="5" t="s">
        <v>793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3</v>
      </c>
      <c r="B26" s="5" t="s">
        <v>794</v>
      </c>
      <c r="C26" s="5" t="s">
        <v>795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794</v>
      </c>
      <c r="C27" s="5" t="s">
        <v>796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788</v>
      </c>
      <c r="C28" s="5" t="s">
        <v>797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791</v>
      </c>
      <c r="C29" s="5" t="s">
        <v>798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788</v>
      </c>
      <c r="C30" s="5" t="s">
        <v>799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6</v>
      </c>
      <c r="B31" s="5" t="s">
        <v>800</v>
      </c>
      <c r="C31" s="5" t="s">
        <v>801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3</v>
      </c>
      <c r="B32" s="5" t="s">
        <v>794</v>
      </c>
      <c r="C32" s="5" t="s">
        <v>802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2</v>
      </c>
      <c r="B33" s="5" t="s">
        <v>788</v>
      </c>
      <c r="C33" s="5" t="s">
        <v>803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4</v>
      </c>
      <c r="B34" s="5" t="s">
        <v>804</v>
      </c>
      <c r="C34" s="5" t="s">
        <v>805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9">
        <v>33</v>
      </c>
      <c r="B35" s="9" t="s">
        <v>255</v>
      </c>
      <c r="C35" s="9" t="s">
        <v>162</v>
      </c>
      <c r="D35" s="9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27</v>
      </c>
      <c r="B36" s="5" t="s">
        <v>806</v>
      </c>
      <c r="C36" s="5" t="s">
        <v>164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788</v>
      </c>
      <c r="C37" s="5" t="s">
        <v>167</v>
      </c>
      <c r="D37" s="5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</v>
      </c>
      <c r="B38" s="5" t="s">
        <v>788</v>
      </c>
      <c r="C38" s="5" t="s">
        <v>168</v>
      </c>
      <c r="D38" s="5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788</v>
      </c>
      <c r="C39" s="5" t="s">
        <v>250</v>
      </c>
      <c r="D39" s="5" t="s">
        <v>165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9">
        <v>33</v>
      </c>
      <c r="B40" s="9" t="s">
        <v>178</v>
      </c>
      <c r="C40" s="9" t="s">
        <v>162</v>
      </c>
      <c r="D40" s="9" t="s">
        <v>165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791</v>
      </c>
      <c r="C41" s="5" t="s">
        <v>170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22</v>
      </c>
      <c r="B42" s="5" t="s">
        <v>807</v>
      </c>
      <c r="C42" s="5" t="s">
        <v>173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3</v>
      </c>
      <c r="B43" s="5" t="s">
        <v>794</v>
      </c>
      <c r="C43" s="5" t="s">
        <v>175</v>
      </c>
      <c r="D43" s="5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7</v>
      </c>
      <c r="B44" s="5" t="s">
        <v>808</v>
      </c>
      <c r="C44" s="5" t="s">
        <v>177</v>
      </c>
      <c r="D44" s="5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9">
        <v>33</v>
      </c>
      <c r="B45" s="9" t="s">
        <v>178</v>
      </c>
      <c r="C45" s="9" t="s">
        <v>162</v>
      </c>
      <c r="D45" s="9" t="s">
        <v>171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14</v>
      </c>
      <c r="B46" s="5" t="s">
        <v>809</v>
      </c>
      <c r="C46" s="5" t="s">
        <v>180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10</v>
      </c>
      <c r="B47" s="5" t="s">
        <v>810</v>
      </c>
      <c r="C47" s="5" t="s">
        <v>183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5</v>
      </c>
      <c r="B48" s="5" t="s">
        <v>811</v>
      </c>
      <c r="C48" s="5" t="s">
        <v>185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2</v>
      </c>
      <c r="B49" s="5" t="s">
        <v>788</v>
      </c>
      <c r="C49" s="5" t="s">
        <v>186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2</v>
      </c>
      <c r="B50" s="5" t="s">
        <v>788</v>
      </c>
      <c r="C50" s="5" t="s">
        <v>187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0</v>
      </c>
      <c r="B51" s="5" t="s">
        <v>188</v>
      </c>
      <c r="C51" s="5" t="s">
        <v>189</v>
      </c>
      <c r="D51" s="5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9">
        <v>33</v>
      </c>
      <c r="B52" s="9" t="s">
        <v>255</v>
      </c>
      <c r="C52" s="9" t="s">
        <v>162</v>
      </c>
      <c r="D52" s="9" t="s">
        <v>181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12</v>
      </c>
      <c r="B53" s="5" t="s">
        <v>812</v>
      </c>
      <c r="C53" s="5" t="s">
        <v>191</v>
      </c>
      <c r="D53" s="5" t="s">
        <v>192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21</v>
      </c>
      <c r="B54" s="5" t="s">
        <v>813</v>
      </c>
      <c r="C54" s="5" t="s">
        <v>194</v>
      </c>
      <c r="D54" s="5" t="s">
        <v>192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9">
        <v>33</v>
      </c>
      <c r="B55" s="9" t="s">
        <v>178</v>
      </c>
      <c r="C55" s="9" t="s">
        <v>162</v>
      </c>
      <c r="D55" s="9" t="s">
        <v>192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D113"/>
  <sheetViews>
    <sheetView workbookViewId="0"/>
  </sheetViews>
  <sheetFormatPr defaultRowHeight="14.5" x14ac:dyDescent="0.35"/>
  <cols>
    <col min="1" max="1" width="58" customWidth="1"/>
    <col min="2" max="2" width="27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814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15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169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1509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1471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249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8542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5201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16972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2151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815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817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296</v>
      </c>
      <c r="C22" s="5" t="s">
        <v>818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819</v>
      </c>
      <c r="C23" s="5" t="s">
        <v>820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296</v>
      </c>
      <c r="C24" s="5" t="s">
        <v>821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296</v>
      </c>
      <c r="C25" s="5" t="s">
        <v>822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3</v>
      </c>
      <c r="B26" s="5" t="s">
        <v>819</v>
      </c>
      <c r="C26" s="5" t="s">
        <v>823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824</v>
      </c>
      <c r="C27" s="5" t="s">
        <v>825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824</v>
      </c>
      <c r="C28" s="5" t="s">
        <v>826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2</v>
      </c>
      <c r="B29" s="5" t="s">
        <v>824</v>
      </c>
      <c r="C29" s="5" t="s">
        <v>827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296</v>
      </c>
      <c r="C30" s="5" t="s">
        <v>828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3</v>
      </c>
      <c r="B31" s="5" t="s">
        <v>819</v>
      </c>
      <c r="C31" s="5" t="s">
        <v>829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296</v>
      </c>
      <c r="C32" s="5" t="s">
        <v>830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296</v>
      </c>
      <c r="C33" s="5" t="s">
        <v>831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2</v>
      </c>
      <c r="B34" s="5" t="s">
        <v>824</v>
      </c>
      <c r="C34" s="5" t="s">
        <v>832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296</v>
      </c>
      <c r="C35" s="5" t="s">
        <v>833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296</v>
      </c>
      <c r="C36" s="5" t="s">
        <v>834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3</v>
      </c>
      <c r="B37" s="5" t="s">
        <v>819</v>
      </c>
      <c r="C37" s="5" t="s">
        <v>835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296</v>
      </c>
      <c r="C38" s="5" t="s">
        <v>836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296</v>
      </c>
      <c r="C39" s="5" t="s">
        <v>837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824</v>
      </c>
      <c r="C40" s="5" t="s">
        <v>838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824</v>
      </c>
      <c r="C41" s="5" t="s">
        <v>839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296</v>
      </c>
      <c r="C42" s="5" t="s">
        <v>840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824</v>
      </c>
      <c r="C43" s="5" t="s">
        <v>841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2</v>
      </c>
      <c r="B44" s="5" t="s">
        <v>824</v>
      </c>
      <c r="C44" s="5" t="s">
        <v>842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3</v>
      </c>
      <c r="B45" s="5" t="s">
        <v>819</v>
      </c>
      <c r="C45" s="5" t="s">
        <v>843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296</v>
      </c>
      <c r="C46" s="5" t="s">
        <v>844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296</v>
      </c>
      <c r="C47" s="5" t="s">
        <v>845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11</v>
      </c>
      <c r="B48" s="5" t="s">
        <v>846</v>
      </c>
      <c r="C48" s="5" t="s">
        <v>847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2</v>
      </c>
      <c r="B49" s="5" t="s">
        <v>824</v>
      </c>
      <c r="C49" s="5" t="s">
        <v>848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5</v>
      </c>
      <c r="B50" s="5" t="s">
        <v>849</v>
      </c>
      <c r="C50" s="5" t="s">
        <v>850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5</v>
      </c>
      <c r="B51" s="5" t="s">
        <v>849</v>
      </c>
      <c r="C51" s="5" t="s">
        <v>851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296</v>
      </c>
      <c r="C52" s="5" t="s">
        <v>852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</v>
      </c>
      <c r="B53" s="5" t="s">
        <v>824</v>
      </c>
      <c r="C53" s="5" t="s">
        <v>853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5</v>
      </c>
      <c r="B54" s="5" t="s">
        <v>849</v>
      </c>
      <c r="C54" s="5" t="s">
        <v>854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2</v>
      </c>
      <c r="B55" s="5" t="s">
        <v>824</v>
      </c>
      <c r="C55" s="5" t="s">
        <v>855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5</v>
      </c>
      <c r="B56" s="5" t="s">
        <v>849</v>
      </c>
      <c r="C56" s="5" t="s">
        <v>856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296</v>
      </c>
      <c r="C57" s="5" t="s">
        <v>857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3</v>
      </c>
      <c r="B58" s="5" t="s">
        <v>819</v>
      </c>
      <c r="C58" s="5" t="s">
        <v>858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5</v>
      </c>
      <c r="B59" s="5" t="s">
        <v>849</v>
      </c>
      <c r="C59" s="5" t="s">
        <v>859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10</v>
      </c>
      <c r="B60" s="5" t="s">
        <v>860</v>
      </c>
      <c r="C60" s="5" t="s">
        <v>861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3</v>
      </c>
      <c r="B61" s="5" t="s">
        <v>819</v>
      </c>
      <c r="C61" s="5" t="s">
        <v>862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3</v>
      </c>
      <c r="B62" s="5" t="s">
        <v>819</v>
      </c>
      <c r="C62" s="5" t="s">
        <v>863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</v>
      </c>
      <c r="B63" s="5" t="s">
        <v>296</v>
      </c>
      <c r="C63" s="5" t="s">
        <v>864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4</v>
      </c>
      <c r="B64" s="5" t="s">
        <v>865</v>
      </c>
      <c r="C64" s="5" t="s">
        <v>866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1</v>
      </c>
      <c r="B65" s="5" t="s">
        <v>296</v>
      </c>
      <c r="C65" s="5" t="s">
        <v>867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1</v>
      </c>
      <c r="B66" s="5" t="s">
        <v>296</v>
      </c>
      <c r="C66" s="5" t="s">
        <v>868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5</v>
      </c>
      <c r="B67" s="5" t="s">
        <v>849</v>
      </c>
      <c r="C67" s="5" t="s">
        <v>869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</v>
      </c>
      <c r="B68" s="5" t="s">
        <v>296</v>
      </c>
      <c r="C68" s="5" t="s">
        <v>870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4</v>
      </c>
      <c r="B69" s="5" t="s">
        <v>865</v>
      </c>
      <c r="C69" s="5" t="s">
        <v>871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1</v>
      </c>
      <c r="B70" s="5" t="s">
        <v>296</v>
      </c>
      <c r="C70" s="5" t="s">
        <v>872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3</v>
      </c>
      <c r="B71" s="5" t="s">
        <v>819</v>
      </c>
      <c r="C71" s="5" t="s">
        <v>873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1</v>
      </c>
      <c r="B72" s="5" t="s">
        <v>296</v>
      </c>
      <c r="C72" s="5" t="s">
        <v>874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7</v>
      </c>
      <c r="B73" s="5" t="s">
        <v>875</v>
      </c>
      <c r="C73" s="5" t="s">
        <v>876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2</v>
      </c>
      <c r="B74" s="5" t="s">
        <v>824</v>
      </c>
      <c r="C74" s="5" t="s">
        <v>877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2</v>
      </c>
      <c r="B75" s="5" t="s">
        <v>824</v>
      </c>
      <c r="C75" s="5" t="s">
        <v>878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1</v>
      </c>
      <c r="B76" s="5" t="s">
        <v>296</v>
      </c>
      <c r="C76" s="5" t="s">
        <v>879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5</v>
      </c>
      <c r="B77" s="5" t="s">
        <v>849</v>
      </c>
      <c r="C77" s="5" t="s">
        <v>880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1</v>
      </c>
      <c r="B78" s="5" t="s">
        <v>296</v>
      </c>
      <c r="C78" s="5" t="s">
        <v>881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1</v>
      </c>
      <c r="B79" s="5" t="s">
        <v>296</v>
      </c>
      <c r="C79" s="5" t="s">
        <v>882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2</v>
      </c>
      <c r="B80" s="5" t="s">
        <v>824</v>
      </c>
      <c r="C80" s="5" t="s">
        <v>883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1</v>
      </c>
      <c r="B81" s="5" t="s">
        <v>296</v>
      </c>
      <c r="C81" s="5" t="s">
        <v>884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2</v>
      </c>
      <c r="B82" s="5" t="s">
        <v>824</v>
      </c>
      <c r="C82" s="5" t="s">
        <v>885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1</v>
      </c>
      <c r="B83" s="5" t="s">
        <v>296</v>
      </c>
      <c r="C83" s="5" t="s">
        <v>886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1</v>
      </c>
      <c r="B84" s="5" t="s">
        <v>296</v>
      </c>
      <c r="C84" s="5" t="s">
        <v>887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1</v>
      </c>
      <c r="B85" s="5" t="s">
        <v>296</v>
      </c>
      <c r="C85" s="5" t="s">
        <v>888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2</v>
      </c>
      <c r="B86" s="5" t="s">
        <v>824</v>
      </c>
      <c r="C86" s="5" t="s">
        <v>889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4</v>
      </c>
      <c r="B87" s="5" t="s">
        <v>865</v>
      </c>
      <c r="C87" s="5" t="s">
        <v>890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2</v>
      </c>
      <c r="B88" s="5" t="s">
        <v>824</v>
      </c>
      <c r="C88" s="5" t="s">
        <v>891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1</v>
      </c>
      <c r="B89" s="5" t="s">
        <v>296</v>
      </c>
      <c r="C89" s="5" t="s">
        <v>892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1</v>
      </c>
      <c r="B90" s="5" t="s">
        <v>296</v>
      </c>
      <c r="C90" s="5" t="s">
        <v>893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2</v>
      </c>
      <c r="B91" s="5" t="s">
        <v>824</v>
      </c>
      <c r="C91" s="5" t="s">
        <v>894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1</v>
      </c>
      <c r="B92" s="5" t="s">
        <v>296</v>
      </c>
      <c r="C92" s="5" t="s">
        <v>895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9">
        <v>169</v>
      </c>
      <c r="B93" s="9" t="s">
        <v>896</v>
      </c>
      <c r="C93" s="9" t="s">
        <v>162</v>
      </c>
      <c r="D93" s="9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146</v>
      </c>
      <c r="B94" s="5" t="s">
        <v>897</v>
      </c>
      <c r="C94" s="5" t="s">
        <v>164</v>
      </c>
      <c r="D94" s="5" t="s">
        <v>165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14</v>
      </c>
      <c r="B95" s="5" t="s">
        <v>898</v>
      </c>
      <c r="C95" s="5" t="s">
        <v>167</v>
      </c>
      <c r="D95" s="5" t="s">
        <v>165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1</v>
      </c>
      <c r="B96" s="5" t="s">
        <v>296</v>
      </c>
      <c r="C96" s="5" t="s">
        <v>168</v>
      </c>
      <c r="D96" s="5" t="s">
        <v>165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8</v>
      </c>
      <c r="B97" s="5" t="s">
        <v>899</v>
      </c>
      <c r="C97" s="5" t="s">
        <v>250</v>
      </c>
      <c r="D97" s="5" t="s">
        <v>165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9">
        <v>169</v>
      </c>
      <c r="B98" s="9" t="s">
        <v>255</v>
      </c>
      <c r="C98" s="9" t="s">
        <v>162</v>
      </c>
      <c r="D98" s="9" t="s">
        <v>165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5</v>
      </c>
      <c r="B99" s="5" t="s">
        <v>849</v>
      </c>
      <c r="C99" s="5" t="s">
        <v>170</v>
      </c>
      <c r="D99" s="5" t="s">
        <v>171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45</v>
      </c>
      <c r="B100" s="5" t="s">
        <v>900</v>
      </c>
      <c r="C100" s="5" t="s">
        <v>173</v>
      </c>
      <c r="D100" s="5" t="s">
        <v>171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37</v>
      </c>
      <c r="B101" s="5" t="s">
        <v>901</v>
      </c>
      <c r="C101" s="5" t="s">
        <v>175</v>
      </c>
      <c r="D101" s="5" t="s">
        <v>171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82</v>
      </c>
      <c r="B102" s="5" t="s">
        <v>902</v>
      </c>
      <c r="C102" s="5" t="s">
        <v>177</v>
      </c>
      <c r="D102" s="5" t="s">
        <v>171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9">
        <v>169</v>
      </c>
      <c r="B103" s="9" t="s">
        <v>178</v>
      </c>
      <c r="C103" s="9" t="s">
        <v>162</v>
      </c>
      <c r="D103" s="9" t="s">
        <v>171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93</v>
      </c>
      <c r="B104" s="5" t="s">
        <v>903</v>
      </c>
      <c r="C104" s="5" t="s">
        <v>180</v>
      </c>
      <c r="D104" s="5" t="s">
        <v>181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38</v>
      </c>
      <c r="B105" s="5" t="s">
        <v>904</v>
      </c>
      <c r="C105" s="5" t="s">
        <v>183</v>
      </c>
      <c r="D105" s="5" t="s">
        <v>181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18</v>
      </c>
      <c r="B106" s="5" t="s">
        <v>905</v>
      </c>
      <c r="C106" s="5" t="s">
        <v>185</v>
      </c>
      <c r="D106" s="5" t="s">
        <v>181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10</v>
      </c>
      <c r="B107" s="5" t="s">
        <v>860</v>
      </c>
      <c r="C107" s="5" t="s">
        <v>186</v>
      </c>
      <c r="D107" s="5" t="s">
        <v>181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3</v>
      </c>
      <c r="B108" s="5" t="s">
        <v>819</v>
      </c>
      <c r="C108" s="5" t="s">
        <v>187</v>
      </c>
      <c r="D108" s="5" t="s">
        <v>181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7</v>
      </c>
      <c r="B109" s="5" t="s">
        <v>875</v>
      </c>
      <c r="C109" s="5" t="s">
        <v>189</v>
      </c>
      <c r="D109" s="5" t="s">
        <v>181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9">
        <v>169</v>
      </c>
      <c r="B110" s="9" t="s">
        <v>169</v>
      </c>
      <c r="C110" s="9" t="s">
        <v>162</v>
      </c>
      <c r="D110" s="9" t="s">
        <v>181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59</v>
      </c>
      <c r="B111" s="5" t="s">
        <v>906</v>
      </c>
      <c r="C111" s="5" t="s">
        <v>191</v>
      </c>
      <c r="D111" s="5" t="s">
        <v>192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110</v>
      </c>
      <c r="B112" s="5" t="s">
        <v>907</v>
      </c>
      <c r="C112" s="5" t="s">
        <v>194</v>
      </c>
      <c r="D112" s="5" t="s">
        <v>192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9">
        <v>169</v>
      </c>
      <c r="B113" s="9" t="s">
        <v>178</v>
      </c>
      <c r="C113" s="9" t="s">
        <v>162</v>
      </c>
      <c r="D113" s="9" t="s">
        <v>192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D84"/>
  <sheetViews>
    <sheetView workbookViewId="0"/>
  </sheetViews>
  <sheetFormatPr defaultRowHeight="14.5" x14ac:dyDescent="0.35"/>
  <cols>
    <col min="1" max="1" width="59" customWidth="1"/>
    <col min="2" max="2" width="28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908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16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124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1642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1637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247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7567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5089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16182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1893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200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445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404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909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910</v>
      </c>
      <c r="C22" s="5" t="s">
        <v>911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912</v>
      </c>
      <c r="C23" s="5" t="s">
        <v>913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8</v>
      </c>
      <c r="B24" s="5" t="s">
        <v>309</v>
      </c>
      <c r="C24" s="5" t="s">
        <v>914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910</v>
      </c>
      <c r="C25" s="5" t="s">
        <v>915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3</v>
      </c>
      <c r="B26" s="5" t="s">
        <v>912</v>
      </c>
      <c r="C26" s="5" t="s">
        <v>916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910</v>
      </c>
      <c r="C27" s="5" t="s">
        <v>917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918</v>
      </c>
      <c r="C28" s="5" t="s">
        <v>919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918</v>
      </c>
      <c r="C29" s="5" t="s">
        <v>920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918</v>
      </c>
      <c r="C30" s="5" t="s">
        <v>921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3</v>
      </c>
      <c r="B31" s="5" t="s">
        <v>912</v>
      </c>
      <c r="C31" s="5" t="s">
        <v>922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918</v>
      </c>
      <c r="C32" s="5" t="s">
        <v>923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918</v>
      </c>
      <c r="C33" s="5" t="s">
        <v>924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7</v>
      </c>
      <c r="B34" s="5" t="s">
        <v>925</v>
      </c>
      <c r="C34" s="5" t="s">
        <v>926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5</v>
      </c>
      <c r="B35" s="5" t="s">
        <v>927</v>
      </c>
      <c r="C35" s="5" t="s">
        <v>928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910</v>
      </c>
      <c r="C36" s="5" t="s">
        <v>929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910</v>
      </c>
      <c r="C37" s="5" t="s">
        <v>930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918</v>
      </c>
      <c r="C38" s="5" t="s">
        <v>931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918</v>
      </c>
      <c r="C39" s="5" t="s">
        <v>932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910</v>
      </c>
      <c r="C40" s="5" t="s">
        <v>933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918</v>
      </c>
      <c r="C41" s="5" t="s">
        <v>934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918</v>
      </c>
      <c r="C42" s="5" t="s">
        <v>935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918</v>
      </c>
      <c r="C43" s="5" t="s">
        <v>936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4</v>
      </c>
      <c r="B44" s="5" t="s">
        <v>365</v>
      </c>
      <c r="C44" s="5" t="s">
        <v>937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2</v>
      </c>
      <c r="B45" s="5" t="s">
        <v>910</v>
      </c>
      <c r="C45" s="5" t="s">
        <v>938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4</v>
      </c>
      <c r="B46" s="5" t="s">
        <v>365</v>
      </c>
      <c r="C46" s="5" t="s">
        <v>939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4</v>
      </c>
      <c r="B47" s="5" t="s">
        <v>365</v>
      </c>
      <c r="C47" s="5" t="s">
        <v>940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918</v>
      </c>
      <c r="C48" s="5" t="s">
        <v>941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2</v>
      </c>
      <c r="B49" s="5" t="s">
        <v>910</v>
      </c>
      <c r="C49" s="5" t="s">
        <v>942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13</v>
      </c>
      <c r="B50" s="5" t="s">
        <v>943</v>
      </c>
      <c r="C50" s="5" t="s">
        <v>944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2</v>
      </c>
      <c r="B51" s="5" t="s">
        <v>910</v>
      </c>
      <c r="C51" s="5" t="s">
        <v>945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6</v>
      </c>
      <c r="B52" s="5" t="s">
        <v>946</v>
      </c>
      <c r="C52" s="5" t="s">
        <v>947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3</v>
      </c>
      <c r="B53" s="5" t="s">
        <v>912</v>
      </c>
      <c r="C53" s="5" t="s">
        <v>948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9</v>
      </c>
      <c r="B54" s="5" t="s">
        <v>949</v>
      </c>
      <c r="C54" s="5" t="s">
        <v>950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5</v>
      </c>
      <c r="B55" s="5" t="s">
        <v>927</v>
      </c>
      <c r="C55" s="5" t="s">
        <v>951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2</v>
      </c>
      <c r="B56" s="5" t="s">
        <v>910</v>
      </c>
      <c r="C56" s="5" t="s">
        <v>952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2</v>
      </c>
      <c r="B57" s="5" t="s">
        <v>910</v>
      </c>
      <c r="C57" s="5" t="s">
        <v>953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3</v>
      </c>
      <c r="B58" s="5" t="s">
        <v>912</v>
      </c>
      <c r="C58" s="5" t="s">
        <v>954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2</v>
      </c>
      <c r="B59" s="5" t="s">
        <v>910</v>
      </c>
      <c r="C59" s="5" t="s">
        <v>955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6</v>
      </c>
      <c r="B60" s="5" t="s">
        <v>946</v>
      </c>
      <c r="C60" s="5" t="s">
        <v>956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1</v>
      </c>
      <c r="B61" s="5" t="s">
        <v>918</v>
      </c>
      <c r="C61" s="5" t="s">
        <v>957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2</v>
      </c>
      <c r="B62" s="5" t="s">
        <v>910</v>
      </c>
      <c r="C62" s="5" t="s">
        <v>958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9">
        <v>124</v>
      </c>
      <c r="B63" s="9" t="s">
        <v>248</v>
      </c>
      <c r="C63" s="9" t="s">
        <v>162</v>
      </c>
      <c r="D63" s="9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100</v>
      </c>
      <c r="B64" s="5" t="s">
        <v>959</v>
      </c>
      <c r="C64" s="5" t="s">
        <v>164</v>
      </c>
      <c r="D64" s="5" t="s">
        <v>165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10</v>
      </c>
      <c r="B65" s="5" t="s">
        <v>960</v>
      </c>
      <c r="C65" s="5" t="s">
        <v>167</v>
      </c>
      <c r="D65" s="5" t="s">
        <v>165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5</v>
      </c>
      <c r="B66" s="5" t="s">
        <v>927</v>
      </c>
      <c r="C66" s="5" t="s">
        <v>168</v>
      </c>
      <c r="D66" s="5" t="s">
        <v>165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8</v>
      </c>
      <c r="B67" s="5" t="s">
        <v>309</v>
      </c>
      <c r="C67" s="5" t="s">
        <v>250</v>
      </c>
      <c r="D67" s="5" t="s">
        <v>165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</v>
      </c>
      <c r="B68" s="5" t="s">
        <v>918</v>
      </c>
      <c r="C68" s="5" t="s">
        <v>277</v>
      </c>
      <c r="D68" s="5" t="s">
        <v>165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9">
        <v>124</v>
      </c>
      <c r="B69" s="9" t="s">
        <v>178</v>
      </c>
      <c r="C69" s="9" t="s">
        <v>162</v>
      </c>
      <c r="D69" s="9" t="s">
        <v>165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2</v>
      </c>
      <c r="B70" s="5" t="s">
        <v>910</v>
      </c>
      <c r="C70" s="5" t="s">
        <v>170</v>
      </c>
      <c r="D70" s="5" t="s">
        <v>171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38</v>
      </c>
      <c r="B71" s="5" t="s">
        <v>961</v>
      </c>
      <c r="C71" s="5" t="s">
        <v>173</v>
      </c>
      <c r="D71" s="5" t="s">
        <v>171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23</v>
      </c>
      <c r="B72" s="5" t="s">
        <v>962</v>
      </c>
      <c r="C72" s="5" t="s">
        <v>175</v>
      </c>
      <c r="D72" s="5" t="s">
        <v>171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61</v>
      </c>
      <c r="B73" s="5" t="s">
        <v>963</v>
      </c>
      <c r="C73" s="5" t="s">
        <v>177</v>
      </c>
      <c r="D73" s="5" t="s">
        <v>171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9">
        <v>124</v>
      </c>
      <c r="B74" s="9" t="s">
        <v>178</v>
      </c>
      <c r="C74" s="9" t="s">
        <v>162</v>
      </c>
      <c r="D74" s="9" t="s">
        <v>171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79</v>
      </c>
      <c r="B75" s="5" t="s">
        <v>964</v>
      </c>
      <c r="C75" s="5" t="s">
        <v>180</v>
      </c>
      <c r="D75" s="5" t="s">
        <v>181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23</v>
      </c>
      <c r="B76" s="5" t="s">
        <v>962</v>
      </c>
      <c r="C76" s="5" t="s">
        <v>183</v>
      </c>
      <c r="D76" s="5" t="s">
        <v>181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16</v>
      </c>
      <c r="B77" s="5" t="s">
        <v>965</v>
      </c>
      <c r="C77" s="5" t="s">
        <v>185</v>
      </c>
      <c r="D77" s="5" t="s">
        <v>181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6</v>
      </c>
      <c r="B78" s="5" t="s">
        <v>946</v>
      </c>
      <c r="C78" s="5" t="s">
        <v>186</v>
      </c>
      <c r="D78" s="5" t="s">
        <v>181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0</v>
      </c>
      <c r="B79" s="5" t="s">
        <v>188</v>
      </c>
      <c r="C79" s="5" t="s">
        <v>187</v>
      </c>
      <c r="D79" s="5" t="s">
        <v>181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0</v>
      </c>
      <c r="B80" s="5" t="s">
        <v>188</v>
      </c>
      <c r="C80" s="5" t="s">
        <v>189</v>
      </c>
      <c r="D80" s="5" t="s">
        <v>181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9">
        <v>124</v>
      </c>
      <c r="B81" s="9" t="s">
        <v>178</v>
      </c>
      <c r="C81" s="9" t="s">
        <v>162</v>
      </c>
      <c r="D81" s="9" t="s">
        <v>181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63</v>
      </c>
      <c r="B82" s="5" t="s">
        <v>966</v>
      </c>
      <c r="C82" s="5" t="s">
        <v>191</v>
      </c>
      <c r="D82" s="5" t="s">
        <v>192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61</v>
      </c>
      <c r="B83" s="5" t="s">
        <v>963</v>
      </c>
      <c r="C83" s="5" t="s">
        <v>194</v>
      </c>
      <c r="D83" s="5" t="s">
        <v>192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9">
        <v>124</v>
      </c>
      <c r="B84" s="9" t="s">
        <v>178</v>
      </c>
      <c r="C84" s="9" t="s">
        <v>162</v>
      </c>
      <c r="D84" s="9" t="s">
        <v>192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D108"/>
  <sheetViews>
    <sheetView workbookViewId="0"/>
  </sheetViews>
  <sheetFormatPr defaultRowHeight="14.5" x14ac:dyDescent="0.35"/>
  <cols>
    <col min="1" max="1" width="58" customWidth="1"/>
    <col min="2" max="2" width="27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967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17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234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1999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1388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266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11480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5825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20958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2871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444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968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969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970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519</v>
      </c>
      <c r="C22" s="5" t="s">
        <v>971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972</v>
      </c>
      <c r="C23" s="5" t="s">
        <v>973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5</v>
      </c>
      <c r="B24" s="5" t="s">
        <v>974</v>
      </c>
      <c r="C24" s="5" t="s">
        <v>975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976</v>
      </c>
      <c r="C25" s="5" t="s">
        <v>977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4</v>
      </c>
      <c r="B26" s="5" t="s">
        <v>978</v>
      </c>
      <c r="C26" s="5" t="s">
        <v>979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976</v>
      </c>
      <c r="C27" s="5" t="s">
        <v>980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5</v>
      </c>
      <c r="B28" s="5" t="s">
        <v>974</v>
      </c>
      <c r="C28" s="5" t="s">
        <v>981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519</v>
      </c>
      <c r="C29" s="5" t="s">
        <v>982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7</v>
      </c>
      <c r="B30" s="5" t="s">
        <v>983</v>
      </c>
      <c r="C30" s="5" t="s">
        <v>984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3</v>
      </c>
      <c r="B31" s="5" t="s">
        <v>972</v>
      </c>
      <c r="C31" s="5" t="s">
        <v>985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4</v>
      </c>
      <c r="B32" s="5" t="s">
        <v>978</v>
      </c>
      <c r="C32" s="5" t="s">
        <v>986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5</v>
      </c>
      <c r="B33" s="5" t="s">
        <v>974</v>
      </c>
      <c r="C33" s="5" t="s">
        <v>987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519</v>
      </c>
      <c r="C34" s="5" t="s">
        <v>988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519</v>
      </c>
      <c r="C35" s="5" t="s">
        <v>989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4</v>
      </c>
      <c r="B36" s="5" t="s">
        <v>978</v>
      </c>
      <c r="C36" s="5" t="s">
        <v>990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519</v>
      </c>
      <c r="C37" s="5" t="s">
        <v>991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3</v>
      </c>
      <c r="B38" s="5" t="s">
        <v>972</v>
      </c>
      <c r="C38" s="5" t="s">
        <v>992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8</v>
      </c>
      <c r="B39" s="5" t="s">
        <v>993</v>
      </c>
      <c r="C39" s="5" t="s">
        <v>994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10</v>
      </c>
      <c r="B40" s="5" t="s">
        <v>995</v>
      </c>
      <c r="C40" s="5" t="s">
        <v>996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976</v>
      </c>
      <c r="C41" s="5" t="s">
        <v>997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5</v>
      </c>
      <c r="B42" s="5" t="s">
        <v>974</v>
      </c>
      <c r="C42" s="5" t="s">
        <v>998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3</v>
      </c>
      <c r="B43" s="5" t="s">
        <v>972</v>
      </c>
      <c r="C43" s="5" t="s">
        <v>999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2</v>
      </c>
      <c r="B44" s="5" t="s">
        <v>976</v>
      </c>
      <c r="C44" s="5" t="s">
        <v>1000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5</v>
      </c>
      <c r="B45" s="5" t="s">
        <v>974</v>
      </c>
      <c r="C45" s="5" t="s">
        <v>1001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519</v>
      </c>
      <c r="C46" s="5" t="s">
        <v>1002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2</v>
      </c>
      <c r="B47" s="5" t="s">
        <v>976</v>
      </c>
      <c r="C47" s="5" t="s">
        <v>1003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3</v>
      </c>
      <c r="B48" s="5" t="s">
        <v>972</v>
      </c>
      <c r="C48" s="5" t="s">
        <v>1004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2</v>
      </c>
      <c r="B49" s="5" t="s">
        <v>976</v>
      </c>
      <c r="C49" s="5" t="s">
        <v>1005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3</v>
      </c>
      <c r="B50" s="5" t="s">
        <v>972</v>
      </c>
      <c r="C50" s="5" t="s">
        <v>1006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2</v>
      </c>
      <c r="B51" s="5" t="s">
        <v>976</v>
      </c>
      <c r="C51" s="5" t="s">
        <v>1007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519</v>
      </c>
      <c r="C52" s="5" t="s">
        <v>1008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</v>
      </c>
      <c r="B53" s="5" t="s">
        <v>976</v>
      </c>
      <c r="C53" s="5" t="s">
        <v>1009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3</v>
      </c>
      <c r="B54" s="5" t="s">
        <v>972</v>
      </c>
      <c r="C54" s="5" t="s">
        <v>1010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4</v>
      </c>
      <c r="B55" s="5" t="s">
        <v>978</v>
      </c>
      <c r="C55" s="5" t="s">
        <v>1011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2</v>
      </c>
      <c r="B56" s="5" t="s">
        <v>976</v>
      </c>
      <c r="C56" s="5" t="s">
        <v>1012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3</v>
      </c>
      <c r="B57" s="5" t="s">
        <v>972</v>
      </c>
      <c r="C57" s="5" t="s">
        <v>1013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6</v>
      </c>
      <c r="B58" s="5" t="s">
        <v>1014</v>
      </c>
      <c r="C58" s="5" t="s">
        <v>1015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</v>
      </c>
      <c r="B59" s="5" t="s">
        <v>519</v>
      </c>
      <c r="C59" s="5" t="s">
        <v>1016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9</v>
      </c>
      <c r="B60" s="5" t="s">
        <v>1017</v>
      </c>
      <c r="C60" s="5" t="s">
        <v>1018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9</v>
      </c>
      <c r="B61" s="5" t="s">
        <v>1017</v>
      </c>
      <c r="C61" s="5" t="s">
        <v>1019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2</v>
      </c>
      <c r="B62" s="5" t="s">
        <v>976</v>
      </c>
      <c r="C62" s="5" t="s">
        <v>1020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4</v>
      </c>
      <c r="B63" s="5" t="s">
        <v>978</v>
      </c>
      <c r="C63" s="5" t="s">
        <v>1021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10</v>
      </c>
      <c r="B64" s="5" t="s">
        <v>995</v>
      </c>
      <c r="C64" s="5" t="s">
        <v>1022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1</v>
      </c>
      <c r="B65" s="5" t="s">
        <v>519</v>
      </c>
      <c r="C65" s="5" t="s">
        <v>1023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4</v>
      </c>
      <c r="B66" s="5" t="s">
        <v>978</v>
      </c>
      <c r="C66" s="5" t="s">
        <v>1024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2</v>
      </c>
      <c r="B67" s="5" t="s">
        <v>976</v>
      </c>
      <c r="C67" s="5" t="s">
        <v>1025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</v>
      </c>
      <c r="B68" s="5" t="s">
        <v>519</v>
      </c>
      <c r="C68" s="5" t="s">
        <v>1026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3</v>
      </c>
      <c r="B69" s="5" t="s">
        <v>972</v>
      </c>
      <c r="C69" s="5" t="s">
        <v>1027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13</v>
      </c>
      <c r="B70" s="5" t="s">
        <v>1028</v>
      </c>
      <c r="C70" s="5" t="s">
        <v>1029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2</v>
      </c>
      <c r="B71" s="5" t="s">
        <v>976</v>
      </c>
      <c r="C71" s="5" t="s">
        <v>1030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9</v>
      </c>
      <c r="B72" s="5" t="s">
        <v>1017</v>
      </c>
      <c r="C72" s="5" t="s">
        <v>1031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9</v>
      </c>
      <c r="B73" s="5" t="s">
        <v>1017</v>
      </c>
      <c r="C73" s="5" t="s">
        <v>1032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4</v>
      </c>
      <c r="B74" s="5" t="s">
        <v>978</v>
      </c>
      <c r="C74" s="5" t="s">
        <v>1033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3</v>
      </c>
      <c r="B75" s="5" t="s">
        <v>972</v>
      </c>
      <c r="C75" s="5" t="s">
        <v>1034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5</v>
      </c>
      <c r="B76" s="5" t="s">
        <v>974</v>
      </c>
      <c r="C76" s="5" t="s">
        <v>1035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5</v>
      </c>
      <c r="B77" s="5" t="s">
        <v>974</v>
      </c>
      <c r="C77" s="5" t="s">
        <v>1036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2</v>
      </c>
      <c r="B78" s="5" t="s">
        <v>976</v>
      </c>
      <c r="C78" s="5" t="s">
        <v>1037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1</v>
      </c>
      <c r="B79" s="5" t="s">
        <v>519</v>
      </c>
      <c r="C79" s="5" t="s">
        <v>1038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1</v>
      </c>
      <c r="B80" s="5" t="s">
        <v>519</v>
      </c>
      <c r="C80" s="5" t="s">
        <v>1039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2</v>
      </c>
      <c r="B81" s="5" t="s">
        <v>976</v>
      </c>
      <c r="C81" s="5" t="s">
        <v>1040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1</v>
      </c>
      <c r="B82" s="5" t="s">
        <v>519</v>
      </c>
      <c r="C82" s="5" t="s">
        <v>1041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2</v>
      </c>
      <c r="B83" s="5" t="s">
        <v>976</v>
      </c>
      <c r="C83" s="5" t="s">
        <v>1042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5</v>
      </c>
      <c r="B84" s="5" t="s">
        <v>974</v>
      </c>
      <c r="C84" s="5" t="s">
        <v>1043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3</v>
      </c>
      <c r="B85" s="5" t="s">
        <v>972</v>
      </c>
      <c r="C85" s="5" t="s">
        <v>1044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9">
        <v>234</v>
      </c>
      <c r="B86" s="9" t="s">
        <v>1045</v>
      </c>
      <c r="C86" s="9" t="s">
        <v>162</v>
      </c>
      <c r="D86" s="9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203</v>
      </c>
      <c r="B87" s="5" t="s">
        <v>1046</v>
      </c>
      <c r="C87" s="5" t="s">
        <v>164</v>
      </c>
      <c r="D87" s="5" t="s">
        <v>165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1</v>
      </c>
      <c r="B88" s="5" t="s">
        <v>519</v>
      </c>
      <c r="C88" s="5" t="s">
        <v>166</v>
      </c>
      <c r="D88" s="5" t="s">
        <v>165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7</v>
      </c>
      <c r="B89" s="5" t="s">
        <v>983</v>
      </c>
      <c r="C89" s="5" t="s">
        <v>167</v>
      </c>
      <c r="D89" s="5" t="s">
        <v>165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9</v>
      </c>
      <c r="B90" s="5" t="s">
        <v>1017</v>
      </c>
      <c r="C90" s="5" t="s">
        <v>168</v>
      </c>
      <c r="D90" s="5" t="s">
        <v>165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12</v>
      </c>
      <c r="B91" s="5" t="s">
        <v>1047</v>
      </c>
      <c r="C91" s="5" t="s">
        <v>250</v>
      </c>
      <c r="D91" s="5" t="s">
        <v>165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2</v>
      </c>
      <c r="B92" s="5" t="s">
        <v>976</v>
      </c>
      <c r="C92" s="5" t="s">
        <v>277</v>
      </c>
      <c r="D92" s="5" t="s">
        <v>165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9">
        <v>234</v>
      </c>
      <c r="B93" s="9" t="s">
        <v>178</v>
      </c>
      <c r="C93" s="9" t="s">
        <v>162</v>
      </c>
      <c r="D93" s="9" t="s">
        <v>165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7</v>
      </c>
      <c r="B94" s="5" t="s">
        <v>983</v>
      </c>
      <c r="C94" s="5" t="s">
        <v>170</v>
      </c>
      <c r="D94" s="5" t="s">
        <v>171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78</v>
      </c>
      <c r="B95" s="5" t="s">
        <v>279</v>
      </c>
      <c r="C95" s="5" t="s">
        <v>173</v>
      </c>
      <c r="D95" s="5" t="s">
        <v>171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42</v>
      </c>
      <c r="B96" s="5" t="s">
        <v>1048</v>
      </c>
      <c r="C96" s="5" t="s">
        <v>175</v>
      </c>
      <c r="D96" s="5" t="s">
        <v>171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107</v>
      </c>
      <c r="B97" s="5" t="s">
        <v>1049</v>
      </c>
      <c r="C97" s="5" t="s">
        <v>177</v>
      </c>
      <c r="D97" s="5" t="s">
        <v>171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9">
        <v>234</v>
      </c>
      <c r="B98" s="9" t="s">
        <v>178</v>
      </c>
      <c r="C98" s="9" t="s">
        <v>162</v>
      </c>
      <c r="D98" s="9" t="s">
        <v>171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155</v>
      </c>
      <c r="B99" s="5" t="s">
        <v>1050</v>
      </c>
      <c r="C99" s="5" t="s">
        <v>180</v>
      </c>
      <c r="D99" s="5" t="s">
        <v>181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38</v>
      </c>
      <c r="B100" s="5" t="s">
        <v>1051</v>
      </c>
      <c r="C100" s="5" t="s">
        <v>183</v>
      </c>
      <c r="D100" s="5" t="s">
        <v>181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22</v>
      </c>
      <c r="B101" s="5" t="s">
        <v>1052</v>
      </c>
      <c r="C101" s="5" t="s">
        <v>185</v>
      </c>
      <c r="D101" s="5" t="s">
        <v>181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10</v>
      </c>
      <c r="B102" s="5" t="s">
        <v>995</v>
      </c>
      <c r="C102" s="5" t="s">
        <v>186</v>
      </c>
      <c r="D102" s="5" t="s">
        <v>181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3</v>
      </c>
      <c r="B103" s="5" t="s">
        <v>972</v>
      </c>
      <c r="C103" s="5" t="s">
        <v>187</v>
      </c>
      <c r="D103" s="5" t="s">
        <v>181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6</v>
      </c>
      <c r="B104" s="5" t="s">
        <v>1014</v>
      </c>
      <c r="C104" s="5" t="s">
        <v>189</v>
      </c>
      <c r="D104" s="5" t="s">
        <v>181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9">
        <v>234</v>
      </c>
      <c r="B105" s="9" t="s">
        <v>255</v>
      </c>
      <c r="C105" s="9" t="s">
        <v>162</v>
      </c>
      <c r="D105" s="9" t="s">
        <v>181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102</v>
      </c>
      <c r="B106" s="5" t="s">
        <v>1053</v>
      </c>
      <c r="C106" s="5" t="s">
        <v>191</v>
      </c>
      <c r="D106" s="5" t="s">
        <v>192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132</v>
      </c>
      <c r="B107" s="5" t="s">
        <v>1054</v>
      </c>
      <c r="C107" s="5" t="s">
        <v>194</v>
      </c>
      <c r="D107" s="5" t="s">
        <v>192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9">
        <v>234</v>
      </c>
      <c r="B108" s="9" t="s">
        <v>178</v>
      </c>
      <c r="C108" s="9" t="s">
        <v>162</v>
      </c>
      <c r="D108" s="9" t="s">
        <v>192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D132"/>
  <sheetViews>
    <sheetView workbookViewId="0"/>
  </sheetViews>
  <sheetFormatPr defaultRowHeight="14.5" x14ac:dyDescent="0.35"/>
  <cols>
    <col min="1" max="1" width="62" customWidth="1"/>
    <col min="2" max="2" width="31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1055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18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282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3028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1346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272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11437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7144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23228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2851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287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1056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403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1057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1058</v>
      </c>
      <c r="C22" s="5" t="s">
        <v>1059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1058</v>
      </c>
      <c r="C23" s="5" t="s">
        <v>1060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1061</v>
      </c>
      <c r="C24" s="5" t="s">
        <v>1062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1061</v>
      </c>
      <c r="C25" s="5" t="s">
        <v>1063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4</v>
      </c>
      <c r="B26" s="5" t="s">
        <v>1064</v>
      </c>
      <c r="C26" s="5" t="s">
        <v>1065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4</v>
      </c>
      <c r="B27" s="5" t="s">
        <v>1064</v>
      </c>
      <c r="C27" s="5" t="s">
        <v>1066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1061</v>
      </c>
      <c r="C28" s="5" t="s">
        <v>1067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5</v>
      </c>
      <c r="B29" s="5" t="s">
        <v>1068</v>
      </c>
      <c r="C29" s="5" t="s">
        <v>1069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1058</v>
      </c>
      <c r="C30" s="5" t="s">
        <v>1070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1058</v>
      </c>
      <c r="C31" s="5" t="s">
        <v>1071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6</v>
      </c>
      <c r="B32" s="5" t="s">
        <v>132</v>
      </c>
      <c r="C32" s="5" t="s">
        <v>1072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4</v>
      </c>
      <c r="B33" s="5" t="s">
        <v>1064</v>
      </c>
      <c r="C33" s="5" t="s">
        <v>1073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5</v>
      </c>
      <c r="B34" s="5" t="s">
        <v>1068</v>
      </c>
      <c r="C34" s="5" t="s">
        <v>1074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1058</v>
      </c>
      <c r="C35" s="5" t="s">
        <v>1075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12</v>
      </c>
      <c r="B36" s="5" t="s">
        <v>150</v>
      </c>
      <c r="C36" s="5" t="s">
        <v>1076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6</v>
      </c>
      <c r="B37" s="5" t="s">
        <v>132</v>
      </c>
      <c r="C37" s="5" t="s">
        <v>1077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1061</v>
      </c>
      <c r="C38" s="5" t="s">
        <v>1078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1058</v>
      </c>
      <c r="C39" s="5" t="s">
        <v>1079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3</v>
      </c>
      <c r="B40" s="5" t="s">
        <v>1080</v>
      </c>
      <c r="C40" s="5" t="s">
        <v>1081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7</v>
      </c>
      <c r="B41" s="5" t="s">
        <v>1082</v>
      </c>
      <c r="C41" s="5" t="s">
        <v>1083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5</v>
      </c>
      <c r="B42" s="5" t="s">
        <v>1068</v>
      </c>
      <c r="C42" s="5" t="s">
        <v>1084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1058</v>
      </c>
      <c r="C43" s="5" t="s">
        <v>1085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3</v>
      </c>
      <c r="B44" s="5" t="s">
        <v>1080</v>
      </c>
      <c r="C44" s="5" t="s">
        <v>1086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2</v>
      </c>
      <c r="B45" s="5" t="s">
        <v>1058</v>
      </c>
      <c r="C45" s="5" t="s">
        <v>1087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5</v>
      </c>
      <c r="B46" s="5" t="s">
        <v>1068</v>
      </c>
      <c r="C46" s="5" t="s">
        <v>1088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3</v>
      </c>
      <c r="B47" s="5" t="s">
        <v>1080</v>
      </c>
      <c r="C47" s="5" t="s">
        <v>1089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2</v>
      </c>
      <c r="B48" s="5" t="s">
        <v>1058</v>
      </c>
      <c r="C48" s="5" t="s">
        <v>1090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2</v>
      </c>
      <c r="B49" s="5" t="s">
        <v>1058</v>
      </c>
      <c r="C49" s="5" t="s">
        <v>1091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1061</v>
      </c>
      <c r="C50" s="5" t="s">
        <v>1092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1061</v>
      </c>
      <c r="C51" s="5" t="s">
        <v>1093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4</v>
      </c>
      <c r="B52" s="5" t="s">
        <v>1064</v>
      </c>
      <c r="C52" s="5" t="s">
        <v>1094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3</v>
      </c>
      <c r="B53" s="5" t="s">
        <v>1080</v>
      </c>
      <c r="C53" s="5" t="s">
        <v>1095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3</v>
      </c>
      <c r="B54" s="5" t="s">
        <v>1080</v>
      </c>
      <c r="C54" s="5" t="s">
        <v>1096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1061</v>
      </c>
      <c r="C55" s="5" t="s">
        <v>1097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2</v>
      </c>
      <c r="B56" s="5" t="s">
        <v>1058</v>
      </c>
      <c r="C56" s="5" t="s">
        <v>1098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5</v>
      </c>
      <c r="B57" s="5" t="s">
        <v>1068</v>
      </c>
      <c r="C57" s="5" t="s">
        <v>1099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3</v>
      </c>
      <c r="B58" s="5" t="s">
        <v>1080</v>
      </c>
      <c r="C58" s="5" t="s">
        <v>1100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4</v>
      </c>
      <c r="B59" s="5" t="s">
        <v>1064</v>
      </c>
      <c r="C59" s="5" t="s">
        <v>1101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2</v>
      </c>
      <c r="B60" s="5" t="s">
        <v>1058</v>
      </c>
      <c r="C60" s="5" t="s">
        <v>1102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5</v>
      </c>
      <c r="B61" s="5" t="s">
        <v>1068</v>
      </c>
      <c r="C61" s="5" t="s">
        <v>1103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5</v>
      </c>
      <c r="B62" s="5" t="s">
        <v>1068</v>
      </c>
      <c r="C62" s="5" t="s">
        <v>1104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</v>
      </c>
      <c r="B63" s="5" t="s">
        <v>1061</v>
      </c>
      <c r="C63" s="5" t="s">
        <v>1105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5</v>
      </c>
      <c r="B64" s="5" t="s">
        <v>1068</v>
      </c>
      <c r="C64" s="5" t="s">
        <v>1106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12</v>
      </c>
      <c r="B65" s="5" t="s">
        <v>150</v>
      </c>
      <c r="C65" s="5" t="s">
        <v>1107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1</v>
      </c>
      <c r="B66" s="5" t="s">
        <v>1061</v>
      </c>
      <c r="C66" s="5" t="s">
        <v>1108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1</v>
      </c>
      <c r="B67" s="5" t="s">
        <v>1061</v>
      </c>
      <c r="C67" s="5" t="s">
        <v>1109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</v>
      </c>
      <c r="B68" s="5" t="s">
        <v>1061</v>
      </c>
      <c r="C68" s="5" t="s">
        <v>1110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2</v>
      </c>
      <c r="B69" s="5" t="s">
        <v>1058</v>
      </c>
      <c r="C69" s="5" t="s">
        <v>1111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2</v>
      </c>
      <c r="B70" s="5" t="s">
        <v>1058</v>
      </c>
      <c r="C70" s="5" t="s">
        <v>1112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1</v>
      </c>
      <c r="B71" s="5" t="s">
        <v>1061</v>
      </c>
      <c r="C71" s="5" t="s">
        <v>1113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2</v>
      </c>
      <c r="B72" s="5" t="s">
        <v>1058</v>
      </c>
      <c r="C72" s="5" t="s">
        <v>1114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1</v>
      </c>
      <c r="B73" s="5" t="s">
        <v>1061</v>
      </c>
      <c r="C73" s="5" t="s">
        <v>1115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7</v>
      </c>
      <c r="B74" s="5" t="s">
        <v>1082</v>
      </c>
      <c r="C74" s="5" t="s">
        <v>1116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1</v>
      </c>
      <c r="B75" s="5" t="s">
        <v>1061</v>
      </c>
      <c r="C75" s="5" t="s">
        <v>1117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1</v>
      </c>
      <c r="B76" s="5" t="s">
        <v>1061</v>
      </c>
      <c r="C76" s="5" t="s">
        <v>1118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5</v>
      </c>
      <c r="B77" s="5" t="s">
        <v>1068</v>
      </c>
      <c r="C77" s="5" t="s">
        <v>1119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7</v>
      </c>
      <c r="B78" s="5" t="s">
        <v>1082</v>
      </c>
      <c r="C78" s="5" t="s">
        <v>1120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1</v>
      </c>
      <c r="B79" s="5" t="s">
        <v>1061</v>
      </c>
      <c r="C79" s="5" t="s">
        <v>1121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3</v>
      </c>
      <c r="B80" s="5" t="s">
        <v>1080</v>
      </c>
      <c r="C80" s="5" t="s">
        <v>1122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2</v>
      </c>
      <c r="B81" s="5" t="s">
        <v>1058</v>
      </c>
      <c r="C81" s="5" t="s">
        <v>1123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1</v>
      </c>
      <c r="B82" s="5" t="s">
        <v>1061</v>
      </c>
      <c r="C82" s="5" t="s">
        <v>1124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11</v>
      </c>
      <c r="B83" s="5" t="s">
        <v>1125</v>
      </c>
      <c r="C83" s="5" t="s">
        <v>1126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6</v>
      </c>
      <c r="B84" s="5" t="s">
        <v>132</v>
      </c>
      <c r="C84" s="5" t="s">
        <v>1127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3</v>
      </c>
      <c r="B85" s="5" t="s">
        <v>1080</v>
      </c>
      <c r="C85" s="5" t="s">
        <v>1128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3</v>
      </c>
      <c r="B86" s="5" t="s">
        <v>1080</v>
      </c>
      <c r="C86" s="5" t="s">
        <v>1129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10</v>
      </c>
      <c r="B87" s="5" t="s">
        <v>1130</v>
      </c>
      <c r="C87" s="5" t="s">
        <v>1131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1</v>
      </c>
      <c r="B88" s="5" t="s">
        <v>1061</v>
      </c>
      <c r="C88" s="5" t="s">
        <v>1132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5</v>
      </c>
      <c r="B89" s="5" t="s">
        <v>1068</v>
      </c>
      <c r="C89" s="5" t="s">
        <v>1133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3</v>
      </c>
      <c r="B90" s="5" t="s">
        <v>1080</v>
      </c>
      <c r="C90" s="5" t="s">
        <v>1134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2</v>
      </c>
      <c r="B91" s="5" t="s">
        <v>1058</v>
      </c>
      <c r="C91" s="5" t="s">
        <v>1135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3</v>
      </c>
      <c r="B92" s="5" t="s">
        <v>1080</v>
      </c>
      <c r="C92" s="5" t="s">
        <v>1136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2</v>
      </c>
      <c r="B93" s="5" t="s">
        <v>1058</v>
      </c>
      <c r="C93" s="5" t="s">
        <v>1137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4</v>
      </c>
      <c r="B94" s="5" t="s">
        <v>1064</v>
      </c>
      <c r="C94" s="5" t="s">
        <v>1138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1</v>
      </c>
      <c r="B95" s="5" t="s">
        <v>1061</v>
      </c>
      <c r="C95" s="5" t="s">
        <v>1139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5</v>
      </c>
      <c r="B96" s="5" t="s">
        <v>1068</v>
      </c>
      <c r="C96" s="5" t="s">
        <v>1140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2</v>
      </c>
      <c r="B97" s="5" t="s">
        <v>1058</v>
      </c>
      <c r="C97" s="5" t="s">
        <v>1141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2</v>
      </c>
      <c r="B98" s="5" t="s">
        <v>1058</v>
      </c>
      <c r="C98" s="5" t="s">
        <v>1142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1</v>
      </c>
      <c r="B99" s="5" t="s">
        <v>1061</v>
      </c>
      <c r="C99" s="5" t="s">
        <v>1143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2</v>
      </c>
      <c r="B100" s="5" t="s">
        <v>1058</v>
      </c>
      <c r="C100" s="5" t="s">
        <v>1144</v>
      </c>
      <c r="D100" s="5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1</v>
      </c>
      <c r="B101" s="5" t="s">
        <v>1061</v>
      </c>
      <c r="C101" s="5" t="s">
        <v>1145</v>
      </c>
      <c r="D101" s="5" t="s">
        <v>134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4</v>
      </c>
      <c r="B102" s="5" t="s">
        <v>1064</v>
      </c>
      <c r="C102" s="5" t="s">
        <v>1146</v>
      </c>
      <c r="D102" s="5" t="s">
        <v>134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2</v>
      </c>
      <c r="B103" s="5" t="s">
        <v>1058</v>
      </c>
      <c r="C103" s="5" t="s">
        <v>1147</v>
      </c>
      <c r="D103" s="5" t="s">
        <v>134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4</v>
      </c>
      <c r="B104" s="5" t="s">
        <v>1064</v>
      </c>
      <c r="C104" s="5" t="s">
        <v>1148</v>
      </c>
      <c r="D104" s="5" t="s">
        <v>134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2</v>
      </c>
      <c r="B105" s="5" t="s">
        <v>1058</v>
      </c>
      <c r="C105" s="5" t="s">
        <v>1149</v>
      </c>
      <c r="D105" s="5" t="s">
        <v>134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6</v>
      </c>
      <c r="B106" s="5" t="s">
        <v>132</v>
      </c>
      <c r="C106" s="5" t="s">
        <v>1150</v>
      </c>
      <c r="D106" s="5" t="s">
        <v>134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1</v>
      </c>
      <c r="B107" s="5" t="s">
        <v>1061</v>
      </c>
      <c r="C107" s="5" t="s">
        <v>1151</v>
      </c>
      <c r="D107" s="5" t="s">
        <v>134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2</v>
      </c>
      <c r="B108" s="5" t="s">
        <v>1058</v>
      </c>
      <c r="C108" s="5" t="s">
        <v>1152</v>
      </c>
      <c r="D108" s="5" t="s">
        <v>134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1</v>
      </c>
      <c r="B109" s="5" t="s">
        <v>1061</v>
      </c>
      <c r="C109" s="5" t="s">
        <v>1153</v>
      </c>
      <c r="D109" s="5" t="s">
        <v>134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1</v>
      </c>
      <c r="B110" s="5" t="s">
        <v>1061</v>
      </c>
      <c r="C110" s="5" t="s">
        <v>1154</v>
      </c>
      <c r="D110" s="5" t="s">
        <v>134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9">
        <v>282</v>
      </c>
      <c r="B111" s="9" t="s">
        <v>1155</v>
      </c>
      <c r="C111" s="9" t="s">
        <v>162</v>
      </c>
      <c r="D111" s="9" t="s">
        <v>134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247</v>
      </c>
      <c r="B112" s="5" t="s">
        <v>1156</v>
      </c>
      <c r="C112" s="5" t="s">
        <v>164</v>
      </c>
      <c r="D112" s="5" t="s">
        <v>165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5">
        <v>2</v>
      </c>
      <c r="B113" s="5" t="s">
        <v>1058</v>
      </c>
      <c r="C113" s="5" t="s">
        <v>166</v>
      </c>
      <c r="D113" s="5" t="s">
        <v>165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5">
        <v>1</v>
      </c>
      <c r="B114" s="5" t="s">
        <v>1061</v>
      </c>
      <c r="C114" s="5" t="s">
        <v>167</v>
      </c>
      <c r="D114" s="5" t="s">
        <v>165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23</v>
      </c>
      <c r="B115" s="5" t="s">
        <v>1157</v>
      </c>
      <c r="C115" s="5" t="s">
        <v>168</v>
      </c>
      <c r="D115" s="5" t="s">
        <v>165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5">
        <v>9</v>
      </c>
      <c r="B116" s="5" t="s">
        <v>1158</v>
      </c>
      <c r="C116" s="5" t="s">
        <v>250</v>
      </c>
      <c r="D116" s="5" t="s">
        <v>165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9">
        <v>282</v>
      </c>
      <c r="B117" s="9" t="s">
        <v>178</v>
      </c>
      <c r="C117" s="9" t="s">
        <v>162</v>
      </c>
      <c r="D117" s="9" t="s">
        <v>165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5">
        <v>5</v>
      </c>
      <c r="B118" s="5" t="s">
        <v>1068</v>
      </c>
      <c r="C118" s="5" t="s">
        <v>170</v>
      </c>
      <c r="D118" s="5" t="s">
        <v>171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5">
        <v>83</v>
      </c>
      <c r="B119" s="5" t="s">
        <v>1159</v>
      </c>
      <c r="C119" s="5" t="s">
        <v>173</v>
      </c>
      <c r="D119" s="5" t="s">
        <v>171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5">
        <v>38</v>
      </c>
      <c r="B120" s="5" t="s">
        <v>1160</v>
      </c>
      <c r="C120" s="5" t="s">
        <v>175</v>
      </c>
      <c r="D120" s="5" t="s">
        <v>171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5">
        <v>156</v>
      </c>
      <c r="B121" s="5" t="s">
        <v>1161</v>
      </c>
      <c r="C121" s="5" t="s">
        <v>177</v>
      </c>
      <c r="D121" s="5" t="s">
        <v>171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35">
      <c r="A122" s="9">
        <v>282</v>
      </c>
      <c r="B122" s="9" t="s">
        <v>178</v>
      </c>
      <c r="C122" s="9" t="s">
        <v>162</v>
      </c>
      <c r="D122" s="9" t="s">
        <v>171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35">
      <c r="A123" s="5">
        <v>235</v>
      </c>
      <c r="B123" s="5" t="s">
        <v>1162</v>
      </c>
      <c r="C123" s="5" t="s">
        <v>180</v>
      </c>
      <c r="D123" s="5" t="s">
        <v>181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x14ac:dyDescent="0.35">
      <c r="A124" s="5">
        <v>29</v>
      </c>
      <c r="B124" s="5" t="s">
        <v>1163</v>
      </c>
      <c r="C124" s="5" t="s">
        <v>183</v>
      </c>
      <c r="D124" s="5" t="s">
        <v>181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x14ac:dyDescent="0.35">
      <c r="A125" s="5">
        <v>14</v>
      </c>
      <c r="B125" s="5" t="s">
        <v>1164</v>
      </c>
      <c r="C125" s="5" t="s">
        <v>185</v>
      </c>
      <c r="D125" s="5" t="s">
        <v>181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x14ac:dyDescent="0.35">
      <c r="A126" s="5">
        <v>3</v>
      </c>
      <c r="B126" s="5" t="s">
        <v>1080</v>
      </c>
      <c r="C126" s="5" t="s">
        <v>186</v>
      </c>
      <c r="D126" s="5" t="s">
        <v>181</v>
      </c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x14ac:dyDescent="0.35">
      <c r="A127" s="5">
        <v>0</v>
      </c>
      <c r="B127" s="5" t="s">
        <v>188</v>
      </c>
      <c r="C127" s="5" t="s">
        <v>187</v>
      </c>
      <c r="D127" s="5" t="s">
        <v>181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x14ac:dyDescent="0.35">
      <c r="A128" s="5">
        <v>1</v>
      </c>
      <c r="B128" s="5" t="s">
        <v>1061</v>
      </c>
      <c r="C128" s="5" t="s">
        <v>189</v>
      </c>
      <c r="D128" s="5" t="s">
        <v>181</v>
      </c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x14ac:dyDescent="0.35">
      <c r="A129" s="9">
        <v>282</v>
      </c>
      <c r="B129" s="9" t="s">
        <v>1045</v>
      </c>
      <c r="C129" s="9" t="s">
        <v>162</v>
      </c>
      <c r="D129" s="9" t="s">
        <v>181</v>
      </c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x14ac:dyDescent="0.35">
      <c r="A130" s="5">
        <v>151</v>
      </c>
      <c r="B130" s="5" t="s">
        <v>1165</v>
      </c>
      <c r="C130" s="5" t="s">
        <v>191</v>
      </c>
      <c r="D130" s="5" t="s">
        <v>192</v>
      </c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x14ac:dyDescent="0.35">
      <c r="A131" s="5">
        <v>131</v>
      </c>
      <c r="B131" s="5" t="s">
        <v>1166</v>
      </c>
      <c r="C131" s="5" t="s">
        <v>194</v>
      </c>
      <c r="D131" s="5" t="s">
        <v>192</v>
      </c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x14ac:dyDescent="0.35">
      <c r="A132" s="9">
        <v>282</v>
      </c>
      <c r="B132" s="9" t="s">
        <v>178</v>
      </c>
      <c r="C132" s="9" t="s">
        <v>162</v>
      </c>
      <c r="D132" s="9" t="s">
        <v>192</v>
      </c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D68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1167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19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78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2863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1683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268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12936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6614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24364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3234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444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475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969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1168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1014</v>
      </c>
      <c r="C22" s="5" t="s">
        <v>1169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972</v>
      </c>
      <c r="C23" s="5" t="s">
        <v>1170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972</v>
      </c>
      <c r="C24" s="5" t="s">
        <v>1171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3</v>
      </c>
      <c r="B25" s="5" t="s">
        <v>1017</v>
      </c>
      <c r="C25" s="5" t="s">
        <v>1172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3</v>
      </c>
      <c r="B26" s="5" t="s">
        <v>1017</v>
      </c>
      <c r="C26" s="5" t="s">
        <v>1173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6</v>
      </c>
      <c r="B27" s="5" t="s">
        <v>1174</v>
      </c>
      <c r="C27" s="5" t="s">
        <v>1175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4</v>
      </c>
      <c r="B28" s="5" t="s">
        <v>1047</v>
      </c>
      <c r="C28" s="5" t="s">
        <v>1176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2</v>
      </c>
      <c r="B29" s="5" t="s">
        <v>1014</v>
      </c>
      <c r="C29" s="5" t="s">
        <v>1177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972</v>
      </c>
      <c r="C30" s="5" t="s">
        <v>1178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972</v>
      </c>
      <c r="C31" s="5" t="s">
        <v>1179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1014</v>
      </c>
      <c r="C32" s="5" t="s">
        <v>1180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2</v>
      </c>
      <c r="B33" s="5" t="s">
        <v>1014</v>
      </c>
      <c r="C33" s="5" t="s">
        <v>1181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2</v>
      </c>
      <c r="B34" s="5" t="s">
        <v>1014</v>
      </c>
      <c r="C34" s="5" t="s">
        <v>1182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9</v>
      </c>
      <c r="B35" s="5" t="s">
        <v>1183</v>
      </c>
      <c r="C35" s="5" t="s">
        <v>1184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1014</v>
      </c>
      <c r="C36" s="5" t="s">
        <v>1185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6</v>
      </c>
      <c r="B37" s="5" t="s">
        <v>1174</v>
      </c>
      <c r="C37" s="5" t="s">
        <v>1186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972</v>
      </c>
      <c r="C38" s="5" t="s">
        <v>1187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972</v>
      </c>
      <c r="C39" s="5" t="s">
        <v>1188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972</v>
      </c>
      <c r="C40" s="5" t="s">
        <v>1189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972</v>
      </c>
      <c r="C41" s="5" t="s">
        <v>1190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8</v>
      </c>
      <c r="B42" s="5" t="s">
        <v>1191</v>
      </c>
      <c r="C42" s="5" t="s">
        <v>1192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6</v>
      </c>
      <c r="B43" s="5" t="s">
        <v>1174</v>
      </c>
      <c r="C43" s="5" t="s">
        <v>1193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2</v>
      </c>
      <c r="B44" s="5" t="s">
        <v>1014</v>
      </c>
      <c r="C44" s="5" t="s">
        <v>1194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8</v>
      </c>
      <c r="B45" s="5" t="s">
        <v>1191</v>
      </c>
      <c r="C45" s="5" t="s">
        <v>1195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972</v>
      </c>
      <c r="C46" s="5" t="s">
        <v>1196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2</v>
      </c>
      <c r="B47" s="5" t="s">
        <v>1014</v>
      </c>
      <c r="C47" s="5" t="s">
        <v>1197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9">
        <v>78</v>
      </c>
      <c r="B48" s="9" t="s">
        <v>1198</v>
      </c>
      <c r="C48" s="9" t="s">
        <v>162</v>
      </c>
      <c r="D48" s="9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62</v>
      </c>
      <c r="B49" s="5" t="s">
        <v>1199</v>
      </c>
      <c r="C49" s="5" t="s">
        <v>164</v>
      </c>
      <c r="D49" s="5" t="s">
        <v>165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972</v>
      </c>
      <c r="C50" s="5" t="s">
        <v>166</v>
      </c>
      <c r="D50" s="5" t="s">
        <v>165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10</v>
      </c>
      <c r="B51" s="5" t="s">
        <v>1200</v>
      </c>
      <c r="C51" s="5" t="s">
        <v>168</v>
      </c>
      <c r="D51" s="5" t="s">
        <v>165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5</v>
      </c>
      <c r="B52" s="5" t="s">
        <v>1201</v>
      </c>
      <c r="C52" s="5" t="s">
        <v>250</v>
      </c>
      <c r="D52" s="5" t="s">
        <v>165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9">
        <v>78</v>
      </c>
      <c r="B53" s="9" t="s">
        <v>178</v>
      </c>
      <c r="C53" s="9" t="s">
        <v>162</v>
      </c>
      <c r="D53" s="9" t="s">
        <v>165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</v>
      </c>
      <c r="B54" s="5" t="s">
        <v>972</v>
      </c>
      <c r="C54" s="5" t="s">
        <v>170</v>
      </c>
      <c r="D54" s="5" t="s">
        <v>171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18</v>
      </c>
      <c r="B55" s="5" t="s">
        <v>1202</v>
      </c>
      <c r="C55" s="5" t="s">
        <v>173</v>
      </c>
      <c r="D55" s="5" t="s">
        <v>171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18</v>
      </c>
      <c r="B56" s="5" t="s">
        <v>1202</v>
      </c>
      <c r="C56" s="5" t="s">
        <v>175</v>
      </c>
      <c r="D56" s="5" t="s">
        <v>171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41</v>
      </c>
      <c r="B57" s="5" t="s">
        <v>1203</v>
      </c>
      <c r="C57" s="5" t="s">
        <v>177</v>
      </c>
      <c r="D57" s="5" t="s">
        <v>171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9">
        <v>78</v>
      </c>
      <c r="B58" s="9" t="s">
        <v>178</v>
      </c>
      <c r="C58" s="9" t="s">
        <v>162</v>
      </c>
      <c r="D58" s="9" t="s">
        <v>171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52</v>
      </c>
      <c r="B59" s="5" t="s">
        <v>807</v>
      </c>
      <c r="C59" s="5" t="s">
        <v>180</v>
      </c>
      <c r="D59" s="5" t="s">
        <v>181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10</v>
      </c>
      <c r="B60" s="5" t="s">
        <v>1200</v>
      </c>
      <c r="C60" s="5" t="s">
        <v>183</v>
      </c>
      <c r="D60" s="5" t="s">
        <v>181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6</v>
      </c>
      <c r="B61" s="5" t="s">
        <v>1174</v>
      </c>
      <c r="C61" s="5" t="s">
        <v>185</v>
      </c>
      <c r="D61" s="5" t="s">
        <v>181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5</v>
      </c>
      <c r="B62" s="5" t="s">
        <v>1201</v>
      </c>
      <c r="C62" s="5" t="s">
        <v>186</v>
      </c>
      <c r="D62" s="5" t="s">
        <v>181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3</v>
      </c>
      <c r="B63" s="5" t="s">
        <v>1017</v>
      </c>
      <c r="C63" s="5" t="s">
        <v>187</v>
      </c>
      <c r="D63" s="5" t="s">
        <v>181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2</v>
      </c>
      <c r="B64" s="5" t="s">
        <v>1014</v>
      </c>
      <c r="C64" s="5" t="s">
        <v>189</v>
      </c>
      <c r="D64" s="5" t="s">
        <v>181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9">
        <v>78</v>
      </c>
      <c r="B65" s="9" t="s">
        <v>178</v>
      </c>
      <c r="C65" s="9" t="s">
        <v>162</v>
      </c>
      <c r="D65" s="9" t="s">
        <v>181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36</v>
      </c>
      <c r="B66" s="5" t="s">
        <v>1204</v>
      </c>
      <c r="C66" s="5" t="s">
        <v>191</v>
      </c>
      <c r="D66" s="5" t="s">
        <v>192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42</v>
      </c>
      <c r="B67" s="5" t="s">
        <v>1205</v>
      </c>
      <c r="C67" s="5" t="s">
        <v>194</v>
      </c>
      <c r="D67" s="5" t="s">
        <v>192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9">
        <v>78</v>
      </c>
      <c r="B68" s="9" t="s">
        <v>178</v>
      </c>
      <c r="C68" s="9" t="s">
        <v>162</v>
      </c>
      <c r="D68" s="9" t="s">
        <v>192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D54"/>
  <sheetViews>
    <sheetView workbookViewId="0"/>
  </sheetViews>
  <sheetFormatPr defaultRowHeight="14.5" x14ac:dyDescent="0.35"/>
  <cols>
    <col min="1" max="1" width="62" customWidth="1"/>
    <col min="2" max="2" width="31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1206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20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20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1655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2186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339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12495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7109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23785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3124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444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1207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261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1208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206</v>
      </c>
      <c r="C22" s="5" t="s">
        <v>1209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206</v>
      </c>
      <c r="C23" s="5" t="s">
        <v>1210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206</v>
      </c>
      <c r="C24" s="5" t="s">
        <v>1211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202</v>
      </c>
      <c r="C25" s="5" t="s">
        <v>1212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202</v>
      </c>
      <c r="C26" s="5" t="s">
        <v>1213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206</v>
      </c>
      <c r="C27" s="5" t="s">
        <v>1214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202</v>
      </c>
      <c r="C28" s="5" t="s">
        <v>1215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202</v>
      </c>
      <c r="C29" s="5" t="s">
        <v>1216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206</v>
      </c>
      <c r="C30" s="5" t="s">
        <v>1217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202</v>
      </c>
      <c r="C31" s="5" t="s">
        <v>1218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206</v>
      </c>
      <c r="C32" s="5" t="s">
        <v>1219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202</v>
      </c>
      <c r="C33" s="5" t="s">
        <v>1220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2</v>
      </c>
      <c r="B34" s="5" t="s">
        <v>206</v>
      </c>
      <c r="C34" s="5" t="s">
        <v>1221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9">
        <v>20</v>
      </c>
      <c r="B35" s="9" t="s">
        <v>178</v>
      </c>
      <c r="C35" s="9" t="s">
        <v>162</v>
      </c>
      <c r="D35" s="9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17</v>
      </c>
      <c r="B36" s="5" t="s">
        <v>1222</v>
      </c>
      <c r="C36" s="5" t="s">
        <v>164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202</v>
      </c>
      <c r="C37" s="5" t="s">
        <v>250</v>
      </c>
      <c r="D37" s="5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</v>
      </c>
      <c r="B38" s="5" t="s">
        <v>206</v>
      </c>
      <c r="C38" s="5" t="s">
        <v>277</v>
      </c>
      <c r="D38" s="5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9">
        <v>20</v>
      </c>
      <c r="B39" s="9" t="s">
        <v>178</v>
      </c>
      <c r="C39" s="9" t="s">
        <v>162</v>
      </c>
      <c r="D39" s="9" t="s">
        <v>165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0</v>
      </c>
      <c r="B40" s="5" t="s">
        <v>188</v>
      </c>
      <c r="C40" s="5" t="s">
        <v>170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13</v>
      </c>
      <c r="B41" s="5" t="s">
        <v>1223</v>
      </c>
      <c r="C41" s="5" t="s">
        <v>173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5</v>
      </c>
      <c r="B42" s="5" t="s">
        <v>218</v>
      </c>
      <c r="C42" s="5" t="s">
        <v>175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206</v>
      </c>
      <c r="C43" s="5" t="s">
        <v>177</v>
      </c>
      <c r="D43" s="5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9">
        <v>20</v>
      </c>
      <c r="B44" s="9" t="s">
        <v>178</v>
      </c>
      <c r="C44" s="9" t="s">
        <v>162</v>
      </c>
      <c r="D44" s="9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12</v>
      </c>
      <c r="B45" s="5" t="s">
        <v>220</v>
      </c>
      <c r="C45" s="5" t="s">
        <v>180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5</v>
      </c>
      <c r="B46" s="5" t="s">
        <v>218</v>
      </c>
      <c r="C46" s="5" t="s">
        <v>183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202</v>
      </c>
      <c r="C47" s="5" t="s">
        <v>185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202</v>
      </c>
      <c r="C48" s="5" t="s">
        <v>186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202</v>
      </c>
      <c r="C49" s="5" t="s">
        <v>187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0</v>
      </c>
      <c r="B50" s="5" t="s">
        <v>188</v>
      </c>
      <c r="C50" s="5" t="s">
        <v>189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9">
        <v>20</v>
      </c>
      <c r="B51" s="9" t="s">
        <v>178</v>
      </c>
      <c r="C51" s="9" t="s">
        <v>162</v>
      </c>
      <c r="D51" s="9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6</v>
      </c>
      <c r="B52" s="5" t="s">
        <v>219</v>
      </c>
      <c r="C52" s="5" t="s">
        <v>191</v>
      </c>
      <c r="D52" s="5" t="s">
        <v>192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14</v>
      </c>
      <c r="B53" s="5" t="s">
        <v>1224</v>
      </c>
      <c r="C53" s="5" t="s">
        <v>194</v>
      </c>
      <c r="D53" s="5" t="s">
        <v>192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9">
        <v>20</v>
      </c>
      <c r="B54" s="9" t="s">
        <v>178</v>
      </c>
      <c r="C54" s="9" t="s">
        <v>162</v>
      </c>
      <c r="D54" s="9" t="s">
        <v>192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D48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1225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21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22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1125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1866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283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8339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5214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16827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2085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444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403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404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1226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1227</v>
      </c>
      <c r="C22" s="5" t="s">
        <v>1228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1229</v>
      </c>
      <c r="C23" s="5" t="s">
        <v>1230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1227</v>
      </c>
      <c r="C24" s="5" t="s">
        <v>1231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794</v>
      </c>
      <c r="C25" s="5" t="s">
        <v>1232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794</v>
      </c>
      <c r="C26" s="5" t="s">
        <v>1233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5</v>
      </c>
      <c r="B27" s="5" t="s">
        <v>1234</v>
      </c>
      <c r="C27" s="5" t="s">
        <v>1235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1227</v>
      </c>
      <c r="C28" s="5" t="s">
        <v>1236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3</v>
      </c>
      <c r="B29" s="5" t="s">
        <v>1229</v>
      </c>
      <c r="C29" s="5" t="s">
        <v>1237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4</v>
      </c>
      <c r="B30" s="5" t="s">
        <v>800</v>
      </c>
      <c r="C30" s="5" t="s">
        <v>1238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9">
        <v>22</v>
      </c>
      <c r="B31" s="9" t="s">
        <v>248</v>
      </c>
      <c r="C31" s="9" t="s">
        <v>162</v>
      </c>
      <c r="D31" s="9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22</v>
      </c>
      <c r="B32" s="5" t="s">
        <v>1239</v>
      </c>
      <c r="C32" s="5" t="s">
        <v>164</v>
      </c>
      <c r="D32" s="5" t="s">
        <v>165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9">
        <v>22</v>
      </c>
      <c r="B33" s="9" t="s">
        <v>178</v>
      </c>
      <c r="C33" s="9" t="s">
        <v>162</v>
      </c>
      <c r="D33" s="9" t="s">
        <v>165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0</v>
      </c>
      <c r="B34" s="5" t="s">
        <v>188</v>
      </c>
      <c r="C34" s="5" t="s">
        <v>170</v>
      </c>
      <c r="D34" s="5" t="s">
        <v>171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7</v>
      </c>
      <c r="B35" s="5" t="s">
        <v>1240</v>
      </c>
      <c r="C35" s="5" t="s">
        <v>173</v>
      </c>
      <c r="D35" s="5" t="s">
        <v>171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3</v>
      </c>
      <c r="B36" s="5" t="s">
        <v>1229</v>
      </c>
      <c r="C36" s="5" t="s">
        <v>175</v>
      </c>
      <c r="D36" s="5" t="s">
        <v>171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12</v>
      </c>
      <c r="B37" s="5" t="s">
        <v>1241</v>
      </c>
      <c r="C37" s="5" t="s">
        <v>177</v>
      </c>
      <c r="D37" s="5" t="s">
        <v>171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9">
        <v>22</v>
      </c>
      <c r="B38" s="9" t="s">
        <v>169</v>
      </c>
      <c r="C38" s="9" t="s">
        <v>162</v>
      </c>
      <c r="D38" s="9" t="s">
        <v>171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13</v>
      </c>
      <c r="B39" s="5" t="s">
        <v>1242</v>
      </c>
      <c r="C39" s="5" t="s">
        <v>180</v>
      </c>
      <c r="D39" s="5" t="s">
        <v>181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4</v>
      </c>
      <c r="B40" s="5" t="s">
        <v>800</v>
      </c>
      <c r="C40" s="5" t="s">
        <v>183</v>
      </c>
      <c r="D40" s="5" t="s">
        <v>181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1227</v>
      </c>
      <c r="C41" s="5" t="s">
        <v>185</v>
      </c>
      <c r="D41" s="5" t="s">
        <v>181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4</v>
      </c>
      <c r="B42" s="5" t="s">
        <v>800</v>
      </c>
      <c r="C42" s="5" t="s">
        <v>186</v>
      </c>
      <c r="D42" s="5" t="s">
        <v>181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0</v>
      </c>
      <c r="B43" s="5" t="s">
        <v>188</v>
      </c>
      <c r="C43" s="5" t="s">
        <v>187</v>
      </c>
      <c r="D43" s="5" t="s">
        <v>181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0</v>
      </c>
      <c r="B44" s="5" t="s">
        <v>188</v>
      </c>
      <c r="C44" s="5" t="s">
        <v>189</v>
      </c>
      <c r="D44" s="5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9">
        <v>22</v>
      </c>
      <c r="B45" s="9" t="s">
        <v>178</v>
      </c>
      <c r="C45" s="9" t="s">
        <v>162</v>
      </c>
      <c r="D45" s="9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7</v>
      </c>
      <c r="B46" s="5" t="s">
        <v>1240</v>
      </c>
      <c r="C46" s="5" t="s">
        <v>191</v>
      </c>
      <c r="D46" s="5" t="s">
        <v>192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15</v>
      </c>
      <c r="B47" s="5" t="s">
        <v>1243</v>
      </c>
      <c r="C47" s="5" t="s">
        <v>194</v>
      </c>
      <c r="D47" s="5" t="s">
        <v>192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9">
        <v>22</v>
      </c>
      <c r="B48" s="9" t="s">
        <v>178</v>
      </c>
      <c r="C48" s="9" t="s">
        <v>162</v>
      </c>
      <c r="D48" s="9" t="s">
        <v>192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D56"/>
  <sheetViews>
    <sheetView workbookViewId="0"/>
  </sheetViews>
  <sheetFormatPr defaultRowHeight="14.5" x14ac:dyDescent="0.35"/>
  <cols>
    <col min="1" max="1" width="64" customWidth="1"/>
    <col min="2" max="2" width="33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1244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22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57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581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1297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7056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4211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13386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1764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282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200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475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404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1245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1246</v>
      </c>
      <c r="C22" s="5" t="s">
        <v>1247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4</v>
      </c>
      <c r="B23" s="5" t="s">
        <v>1248</v>
      </c>
      <c r="C23" s="5" t="s">
        <v>1249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3</v>
      </c>
      <c r="B24" s="5" t="s">
        <v>1250</v>
      </c>
      <c r="C24" s="5" t="s">
        <v>1251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1252</v>
      </c>
      <c r="C25" s="5" t="s">
        <v>1253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4</v>
      </c>
      <c r="B26" s="5" t="s">
        <v>1248</v>
      </c>
      <c r="C26" s="5" t="s">
        <v>1254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7</v>
      </c>
      <c r="B27" s="5" t="s">
        <v>1255</v>
      </c>
      <c r="C27" s="5" t="s">
        <v>1256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13</v>
      </c>
      <c r="B28" s="5" t="s">
        <v>1257</v>
      </c>
      <c r="C28" s="5" t="s">
        <v>1258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3</v>
      </c>
      <c r="B29" s="5" t="s">
        <v>1250</v>
      </c>
      <c r="C29" s="5" t="s">
        <v>1259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1252</v>
      </c>
      <c r="C30" s="5" t="s">
        <v>1260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5</v>
      </c>
      <c r="B31" s="5" t="s">
        <v>1261</v>
      </c>
      <c r="C31" s="5" t="s">
        <v>1262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1246</v>
      </c>
      <c r="C32" s="5" t="s">
        <v>293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9</v>
      </c>
      <c r="B33" s="5" t="s">
        <v>1263</v>
      </c>
      <c r="C33" s="5" t="s">
        <v>1264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1252</v>
      </c>
      <c r="C34" s="5" t="s">
        <v>1265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1252</v>
      </c>
      <c r="C35" s="5" t="s">
        <v>1266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1252</v>
      </c>
      <c r="C36" s="5" t="s">
        <v>1267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9">
        <v>57</v>
      </c>
      <c r="B37" s="9" t="s">
        <v>1045</v>
      </c>
      <c r="C37" s="9" t="s">
        <v>162</v>
      </c>
      <c r="D37" s="9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53</v>
      </c>
      <c r="B38" s="5" t="s">
        <v>1268</v>
      </c>
      <c r="C38" s="5" t="s">
        <v>164</v>
      </c>
      <c r="D38" s="5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3</v>
      </c>
      <c r="B39" s="5" t="s">
        <v>1250</v>
      </c>
      <c r="C39" s="5" t="s">
        <v>167</v>
      </c>
      <c r="D39" s="5" t="s">
        <v>165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1252</v>
      </c>
      <c r="C40" s="5" t="s">
        <v>168</v>
      </c>
      <c r="D40" s="5" t="s">
        <v>165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9">
        <v>57</v>
      </c>
      <c r="B41" s="9" t="s">
        <v>255</v>
      </c>
      <c r="C41" s="9" t="s">
        <v>162</v>
      </c>
      <c r="D41" s="9" t="s">
        <v>165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2</v>
      </c>
      <c r="B42" s="5" t="s">
        <v>1246</v>
      </c>
      <c r="C42" s="5" t="s">
        <v>170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18</v>
      </c>
      <c r="B43" s="5" t="s">
        <v>1269</v>
      </c>
      <c r="C43" s="5" t="s">
        <v>173</v>
      </c>
      <c r="D43" s="5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9</v>
      </c>
      <c r="B44" s="5" t="s">
        <v>1263</v>
      </c>
      <c r="C44" s="5" t="s">
        <v>175</v>
      </c>
      <c r="D44" s="5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28</v>
      </c>
      <c r="B45" s="5" t="s">
        <v>1270</v>
      </c>
      <c r="C45" s="5" t="s">
        <v>177</v>
      </c>
      <c r="D45" s="5" t="s">
        <v>171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9">
        <v>57</v>
      </c>
      <c r="B46" s="9" t="s">
        <v>178</v>
      </c>
      <c r="C46" s="9" t="s">
        <v>162</v>
      </c>
      <c r="D46" s="9" t="s">
        <v>171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30</v>
      </c>
      <c r="B47" s="5" t="s">
        <v>1271</v>
      </c>
      <c r="C47" s="5" t="s">
        <v>180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7</v>
      </c>
      <c r="B48" s="5" t="s">
        <v>1255</v>
      </c>
      <c r="C48" s="5" t="s">
        <v>183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15</v>
      </c>
      <c r="B49" s="5" t="s">
        <v>1272</v>
      </c>
      <c r="C49" s="5" t="s">
        <v>185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5</v>
      </c>
      <c r="B50" s="5" t="s">
        <v>1261</v>
      </c>
      <c r="C50" s="5" t="s">
        <v>186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0</v>
      </c>
      <c r="B51" s="5" t="s">
        <v>188</v>
      </c>
      <c r="C51" s="5" t="s">
        <v>187</v>
      </c>
      <c r="D51" s="5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0</v>
      </c>
      <c r="B52" s="5" t="s">
        <v>188</v>
      </c>
      <c r="C52" s="5" t="s">
        <v>189</v>
      </c>
      <c r="D52" s="5" t="s">
        <v>181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9">
        <v>57</v>
      </c>
      <c r="B53" s="9" t="s">
        <v>178</v>
      </c>
      <c r="C53" s="9" t="s">
        <v>162</v>
      </c>
      <c r="D53" s="9" t="s">
        <v>181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28</v>
      </c>
      <c r="B54" s="5" t="s">
        <v>1270</v>
      </c>
      <c r="C54" s="5" t="s">
        <v>191</v>
      </c>
      <c r="D54" s="5" t="s">
        <v>192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29</v>
      </c>
      <c r="B55" s="5" t="s">
        <v>1273</v>
      </c>
      <c r="C55" s="5" t="s">
        <v>194</v>
      </c>
      <c r="D55" s="5" t="s">
        <v>192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9">
        <v>57</v>
      </c>
      <c r="B56" s="9" t="s">
        <v>178</v>
      </c>
      <c r="C56" s="9" t="s">
        <v>162</v>
      </c>
      <c r="D56" s="9" t="s">
        <v>192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D116"/>
  <sheetViews>
    <sheetView workbookViewId="0"/>
  </sheetViews>
  <sheetFormatPr defaultRowHeight="14.5" x14ac:dyDescent="0.35"/>
  <cols>
    <col min="1" max="1" width="54" customWidth="1"/>
    <col min="2" max="2" width="23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1274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23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371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1320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1223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251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8753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5110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16656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2202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259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444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1207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1275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1276</v>
      </c>
      <c r="C22" s="5" t="s">
        <v>1277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1278</v>
      </c>
      <c r="C23" s="5" t="s">
        <v>1279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4</v>
      </c>
      <c r="B24" s="5" t="s">
        <v>406</v>
      </c>
      <c r="C24" s="5" t="s">
        <v>1280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6</v>
      </c>
      <c r="B25" s="5" t="s">
        <v>1281</v>
      </c>
      <c r="C25" s="5" t="s">
        <v>1282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22</v>
      </c>
      <c r="B26" s="5" t="s">
        <v>1283</v>
      </c>
      <c r="C26" s="5" t="s">
        <v>1284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13</v>
      </c>
      <c r="B27" s="5" t="s">
        <v>1285</v>
      </c>
      <c r="C27" s="5" t="s">
        <v>1286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12</v>
      </c>
      <c r="B28" s="5" t="s">
        <v>365</v>
      </c>
      <c r="C28" s="5" t="s">
        <v>1287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1276</v>
      </c>
      <c r="C29" s="5" t="s">
        <v>1288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4</v>
      </c>
      <c r="B30" s="5" t="s">
        <v>406</v>
      </c>
      <c r="C30" s="5" t="s">
        <v>1289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1276</v>
      </c>
      <c r="C31" s="5" t="s">
        <v>1290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1276</v>
      </c>
      <c r="C32" s="5" t="s">
        <v>1291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5</v>
      </c>
      <c r="B33" s="5" t="s">
        <v>1292</v>
      </c>
      <c r="C33" s="5" t="s">
        <v>1293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6</v>
      </c>
      <c r="B34" s="5" t="s">
        <v>1281</v>
      </c>
      <c r="C34" s="5" t="s">
        <v>1294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1276</v>
      </c>
      <c r="C35" s="5" t="s">
        <v>1295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4</v>
      </c>
      <c r="B36" s="5" t="s">
        <v>406</v>
      </c>
      <c r="C36" s="5" t="s">
        <v>1296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1278</v>
      </c>
      <c r="C37" s="5" t="s">
        <v>1297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9</v>
      </c>
      <c r="B38" s="5" t="s">
        <v>1298</v>
      </c>
      <c r="C38" s="5" t="s">
        <v>1299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1278</v>
      </c>
      <c r="C39" s="5" t="s">
        <v>1300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1276</v>
      </c>
      <c r="C40" s="5" t="s">
        <v>1301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1276</v>
      </c>
      <c r="C41" s="5" t="s">
        <v>1302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6</v>
      </c>
      <c r="B42" s="5" t="s">
        <v>1281</v>
      </c>
      <c r="C42" s="5" t="s">
        <v>1303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1276</v>
      </c>
      <c r="C43" s="5" t="s">
        <v>1304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2</v>
      </c>
      <c r="B44" s="5" t="s">
        <v>1278</v>
      </c>
      <c r="C44" s="5" t="s">
        <v>1305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7</v>
      </c>
      <c r="B45" s="5" t="s">
        <v>1306</v>
      </c>
      <c r="C45" s="5" t="s">
        <v>1307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10</v>
      </c>
      <c r="B46" s="5" t="s">
        <v>447</v>
      </c>
      <c r="C46" s="5" t="s">
        <v>1308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1276</v>
      </c>
      <c r="C47" s="5" t="s">
        <v>1309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2</v>
      </c>
      <c r="B48" s="5" t="s">
        <v>1278</v>
      </c>
      <c r="C48" s="5" t="s">
        <v>1310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3</v>
      </c>
      <c r="B49" s="5" t="s">
        <v>918</v>
      </c>
      <c r="C49" s="5" t="s">
        <v>1311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1276</v>
      </c>
      <c r="C50" s="5" t="s">
        <v>1312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1276</v>
      </c>
      <c r="C51" s="5" t="s">
        <v>1313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1276</v>
      </c>
      <c r="C52" s="5" t="s">
        <v>1314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</v>
      </c>
      <c r="B53" s="5" t="s">
        <v>1276</v>
      </c>
      <c r="C53" s="5" t="s">
        <v>1315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</v>
      </c>
      <c r="B54" s="5" t="s">
        <v>1276</v>
      </c>
      <c r="C54" s="5" t="s">
        <v>1316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1276</v>
      </c>
      <c r="C55" s="5" t="s">
        <v>1317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12</v>
      </c>
      <c r="B56" s="5" t="s">
        <v>365</v>
      </c>
      <c r="C56" s="5" t="s">
        <v>1318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10</v>
      </c>
      <c r="B57" s="5" t="s">
        <v>447</v>
      </c>
      <c r="C57" s="5" t="s">
        <v>1319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6</v>
      </c>
      <c r="B58" s="5" t="s">
        <v>1281</v>
      </c>
      <c r="C58" s="5" t="s">
        <v>1320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15</v>
      </c>
      <c r="B59" s="5" t="s">
        <v>1321</v>
      </c>
      <c r="C59" s="5" t="s">
        <v>1322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10</v>
      </c>
      <c r="B60" s="5" t="s">
        <v>447</v>
      </c>
      <c r="C60" s="5" t="s">
        <v>1323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4</v>
      </c>
      <c r="B61" s="5" t="s">
        <v>406</v>
      </c>
      <c r="C61" s="5" t="s">
        <v>1324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5</v>
      </c>
      <c r="B62" s="5" t="s">
        <v>1292</v>
      </c>
      <c r="C62" s="5" t="s">
        <v>1325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2</v>
      </c>
      <c r="B63" s="5" t="s">
        <v>1278</v>
      </c>
      <c r="C63" s="5" t="s">
        <v>1326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22</v>
      </c>
      <c r="B64" s="5" t="s">
        <v>1283</v>
      </c>
      <c r="C64" s="5" t="s">
        <v>1327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5</v>
      </c>
      <c r="B65" s="5" t="s">
        <v>1292</v>
      </c>
      <c r="C65" s="5" t="s">
        <v>1328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18</v>
      </c>
      <c r="B66" s="5" t="s">
        <v>1329</v>
      </c>
      <c r="C66" s="5" t="s">
        <v>1330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6</v>
      </c>
      <c r="B67" s="5" t="s">
        <v>1281</v>
      </c>
      <c r="C67" s="5" t="s">
        <v>1331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6</v>
      </c>
      <c r="B68" s="5" t="s">
        <v>1281</v>
      </c>
      <c r="C68" s="5" t="s">
        <v>1332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5</v>
      </c>
      <c r="B69" s="5" t="s">
        <v>1292</v>
      </c>
      <c r="C69" s="5" t="s">
        <v>1333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14</v>
      </c>
      <c r="B70" s="5" t="s">
        <v>1334</v>
      </c>
      <c r="C70" s="5" t="s">
        <v>1335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2</v>
      </c>
      <c r="B71" s="5" t="s">
        <v>1278</v>
      </c>
      <c r="C71" s="5" t="s">
        <v>1336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3</v>
      </c>
      <c r="B72" s="5" t="s">
        <v>918</v>
      </c>
      <c r="C72" s="5" t="s">
        <v>1337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14</v>
      </c>
      <c r="B73" s="5" t="s">
        <v>1334</v>
      </c>
      <c r="C73" s="5" t="s">
        <v>1338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9</v>
      </c>
      <c r="B74" s="5" t="s">
        <v>1298</v>
      </c>
      <c r="C74" s="5" t="s">
        <v>1339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1</v>
      </c>
      <c r="B75" s="5" t="s">
        <v>1276</v>
      </c>
      <c r="C75" s="5" t="s">
        <v>1340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5</v>
      </c>
      <c r="B76" s="5" t="s">
        <v>1292</v>
      </c>
      <c r="C76" s="5" t="s">
        <v>1341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6</v>
      </c>
      <c r="B77" s="5" t="s">
        <v>1281</v>
      </c>
      <c r="C77" s="5" t="s">
        <v>1342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3</v>
      </c>
      <c r="B78" s="5" t="s">
        <v>918</v>
      </c>
      <c r="C78" s="5" t="s">
        <v>1343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5</v>
      </c>
      <c r="B79" s="5" t="s">
        <v>1292</v>
      </c>
      <c r="C79" s="5" t="s">
        <v>1344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4</v>
      </c>
      <c r="B80" s="5" t="s">
        <v>406</v>
      </c>
      <c r="C80" s="5" t="s">
        <v>1345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1</v>
      </c>
      <c r="B81" s="5" t="s">
        <v>1276</v>
      </c>
      <c r="C81" s="5" t="s">
        <v>1346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3</v>
      </c>
      <c r="B82" s="5" t="s">
        <v>918</v>
      </c>
      <c r="C82" s="5" t="s">
        <v>1347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1</v>
      </c>
      <c r="B83" s="5" t="s">
        <v>1276</v>
      </c>
      <c r="C83" s="5" t="s">
        <v>1348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4</v>
      </c>
      <c r="B84" s="5" t="s">
        <v>406</v>
      </c>
      <c r="C84" s="5" t="s">
        <v>1349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1</v>
      </c>
      <c r="B85" s="5" t="s">
        <v>1276</v>
      </c>
      <c r="C85" s="5" t="s">
        <v>1350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2</v>
      </c>
      <c r="B86" s="5" t="s">
        <v>1278</v>
      </c>
      <c r="C86" s="5" t="s">
        <v>1351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11</v>
      </c>
      <c r="B87" s="5" t="s">
        <v>849</v>
      </c>
      <c r="C87" s="5" t="s">
        <v>1352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4</v>
      </c>
      <c r="B88" s="5" t="s">
        <v>406</v>
      </c>
      <c r="C88" s="5" t="s">
        <v>1353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4</v>
      </c>
      <c r="B89" s="5" t="s">
        <v>406</v>
      </c>
      <c r="C89" s="5" t="s">
        <v>1354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1</v>
      </c>
      <c r="B90" s="5" t="s">
        <v>1276</v>
      </c>
      <c r="C90" s="5" t="s">
        <v>1355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6</v>
      </c>
      <c r="B91" s="5" t="s">
        <v>1281</v>
      </c>
      <c r="C91" s="5" t="s">
        <v>1356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1</v>
      </c>
      <c r="B92" s="5" t="s">
        <v>1276</v>
      </c>
      <c r="C92" s="5" t="s">
        <v>1357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3</v>
      </c>
      <c r="B93" s="5" t="s">
        <v>918</v>
      </c>
      <c r="C93" s="5" t="s">
        <v>1358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1</v>
      </c>
      <c r="B94" s="5" t="s">
        <v>1276</v>
      </c>
      <c r="C94" s="5" t="s">
        <v>1359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9">
        <v>371</v>
      </c>
      <c r="B95" s="9" t="s">
        <v>1360</v>
      </c>
      <c r="C95" s="9" t="s">
        <v>162</v>
      </c>
      <c r="D95" s="9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333</v>
      </c>
      <c r="B96" s="5" t="s">
        <v>773</v>
      </c>
      <c r="C96" s="5" t="s">
        <v>164</v>
      </c>
      <c r="D96" s="5" t="s">
        <v>165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2</v>
      </c>
      <c r="B97" s="5" t="s">
        <v>1278</v>
      </c>
      <c r="C97" s="5" t="s">
        <v>166</v>
      </c>
      <c r="D97" s="5" t="s">
        <v>165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2</v>
      </c>
      <c r="B98" s="5" t="s">
        <v>1278</v>
      </c>
      <c r="C98" s="5" t="s">
        <v>167</v>
      </c>
      <c r="D98" s="5" t="s">
        <v>165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26</v>
      </c>
      <c r="B99" s="5" t="s">
        <v>1361</v>
      </c>
      <c r="C99" s="5" t="s">
        <v>168</v>
      </c>
      <c r="D99" s="5" t="s">
        <v>165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8</v>
      </c>
      <c r="B100" s="5" t="s">
        <v>1362</v>
      </c>
      <c r="C100" s="5" t="s">
        <v>250</v>
      </c>
      <c r="D100" s="5" t="s">
        <v>165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9">
        <v>371</v>
      </c>
      <c r="B101" s="9" t="s">
        <v>169</v>
      </c>
      <c r="C101" s="9" t="s">
        <v>162</v>
      </c>
      <c r="D101" s="9" t="s">
        <v>165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18</v>
      </c>
      <c r="B102" s="5" t="s">
        <v>1329</v>
      </c>
      <c r="C102" s="5" t="s">
        <v>170</v>
      </c>
      <c r="D102" s="5" t="s">
        <v>171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146</v>
      </c>
      <c r="B103" s="5" t="s">
        <v>1363</v>
      </c>
      <c r="C103" s="5" t="s">
        <v>173</v>
      </c>
      <c r="D103" s="5" t="s">
        <v>171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95</v>
      </c>
      <c r="B104" s="5" t="s">
        <v>1364</v>
      </c>
      <c r="C104" s="5" t="s">
        <v>175</v>
      </c>
      <c r="D104" s="5" t="s">
        <v>171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112</v>
      </c>
      <c r="B105" s="5" t="s">
        <v>1365</v>
      </c>
      <c r="C105" s="5" t="s">
        <v>177</v>
      </c>
      <c r="D105" s="5" t="s">
        <v>171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9">
        <v>371</v>
      </c>
      <c r="B106" s="9" t="s">
        <v>178</v>
      </c>
      <c r="C106" s="9" t="s">
        <v>162</v>
      </c>
      <c r="D106" s="9" t="s">
        <v>171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238</v>
      </c>
      <c r="B107" s="5" t="s">
        <v>1366</v>
      </c>
      <c r="C107" s="5" t="s">
        <v>180</v>
      </c>
      <c r="D107" s="5" t="s">
        <v>181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38</v>
      </c>
      <c r="B108" s="5" t="s">
        <v>1367</v>
      </c>
      <c r="C108" s="5" t="s">
        <v>183</v>
      </c>
      <c r="D108" s="5" t="s">
        <v>181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47</v>
      </c>
      <c r="B109" s="5" t="s">
        <v>1368</v>
      </c>
      <c r="C109" s="5" t="s">
        <v>185</v>
      </c>
      <c r="D109" s="5" t="s">
        <v>181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20</v>
      </c>
      <c r="B110" s="5" t="s">
        <v>1369</v>
      </c>
      <c r="C110" s="5" t="s">
        <v>186</v>
      </c>
      <c r="D110" s="5" t="s">
        <v>181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17</v>
      </c>
      <c r="B111" s="5" t="s">
        <v>1370</v>
      </c>
      <c r="C111" s="5" t="s">
        <v>187</v>
      </c>
      <c r="D111" s="5" t="s">
        <v>181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11</v>
      </c>
      <c r="B112" s="5" t="s">
        <v>849</v>
      </c>
      <c r="C112" s="5" t="s">
        <v>189</v>
      </c>
      <c r="D112" s="5" t="s">
        <v>181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9">
        <v>371</v>
      </c>
      <c r="B113" s="9" t="s">
        <v>255</v>
      </c>
      <c r="C113" s="9" t="s">
        <v>162</v>
      </c>
      <c r="D113" s="9" t="s">
        <v>181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5">
        <v>197</v>
      </c>
      <c r="B114" s="5" t="s">
        <v>1371</v>
      </c>
      <c r="C114" s="5" t="s">
        <v>191</v>
      </c>
      <c r="D114" s="5" t="s">
        <v>192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174</v>
      </c>
      <c r="B115" s="5" t="s">
        <v>1372</v>
      </c>
      <c r="C115" s="5" t="s">
        <v>194</v>
      </c>
      <c r="D115" s="5" t="s">
        <v>192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9">
        <v>371</v>
      </c>
      <c r="B116" s="9" t="s">
        <v>178</v>
      </c>
      <c r="C116" s="9" t="s">
        <v>162</v>
      </c>
      <c r="D116" s="9" t="s">
        <v>192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64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102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6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47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1425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1192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257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5599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4623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13096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1400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122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124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128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132</v>
      </c>
      <c r="C22" s="5" t="s">
        <v>133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132</v>
      </c>
      <c r="C23" s="5" t="s">
        <v>135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5</v>
      </c>
      <c r="B24" s="5" t="s">
        <v>136</v>
      </c>
      <c r="C24" s="5" t="s">
        <v>137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132</v>
      </c>
      <c r="C25" s="5" t="s">
        <v>138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132</v>
      </c>
      <c r="C26" s="5" t="s">
        <v>139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132</v>
      </c>
      <c r="C27" s="5" t="s">
        <v>140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132</v>
      </c>
      <c r="C28" s="5" t="s">
        <v>141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5</v>
      </c>
      <c r="B29" s="5" t="s">
        <v>136</v>
      </c>
      <c r="C29" s="5" t="s">
        <v>142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132</v>
      </c>
      <c r="C30" s="5" t="s">
        <v>143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7</v>
      </c>
      <c r="B31" s="5" t="s">
        <v>144</v>
      </c>
      <c r="C31" s="5" t="s">
        <v>145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132</v>
      </c>
      <c r="C32" s="5" t="s">
        <v>146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4</v>
      </c>
      <c r="B33" s="5" t="s">
        <v>147</v>
      </c>
      <c r="C33" s="5" t="s">
        <v>148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132</v>
      </c>
      <c r="C34" s="5" t="s">
        <v>149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150</v>
      </c>
      <c r="C35" s="5" t="s">
        <v>151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3</v>
      </c>
      <c r="B36" s="5" t="s">
        <v>152</v>
      </c>
      <c r="C36" s="5" t="s">
        <v>153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150</v>
      </c>
      <c r="C37" s="5" t="s">
        <v>154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132</v>
      </c>
      <c r="C38" s="5" t="s">
        <v>155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132</v>
      </c>
      <c r="C39" s="5" t="s">
        <v>156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150</v>
      </c>
      <c r="C40" s="5" t="s">
        <v>157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150</v>
      </c>
      <c r="C41" s="5" t="s">
        <v>158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2</v>
      </c>
      <c r="B42" s="5" t="s">
        <v>150</v>
      </c>
      <c r="C42" s="5" t="s">
        <v>159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150</v>
      </c>
      <c r="C43" s="5" t="s">
        <v>160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9">
        <v>47</v>
      </c>
      <c r="B44" s="9" t="s">
        <v>161</v>
      </c>
      <c r="C44" s="9" t="s">
        <v>162</v>
      </c>
      <c r="D44" s="9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43</v>
      </c>
      <c r="B45" s="5" t="s">
        <v>163</v>
      </c>
      <c r="C45" s="5" t="s">
        <v>164</v>
      </c>
      <c r="D45" s="5" t="s">
        <v>165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132</v>
      </c>
      <c r="C46" s="5" t="s">
        <v>166</v>
      </c>
      <c r="D46" s="5" t="s">
        <v>165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2</v>
      </c>
      <c r="B47" s="5" t="s">
        <v>150</v>
      </c>
      <c r="C47" s="5" t="s">
        <v>167</v>
      </c>
      <c r="D47" s="5" t="s">
        <v>165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132</v>
      </c>
      <c r="C48" s="5" t="s">
        <v>168</v>
      </c>
      <c r="D48" s="5" t="s">
        <v>165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9">
        <v>47</v>
      </c>
      <c r="B49" s="9" t="s">
        <v>169</v>
      </c>
      <c r="C49" s="9" t="s">
        <v>162</v>
      </c>
      <c r="D49" s="9" t="s">
        <v>165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3</v>
      </c>
      <c r="B50" s="5" t="s">
        <v>152</v>
      </c>
      <c r="C50" s="5" t="s">
        <v>170</v>
      </c>
      <c r="D50" s="5" t="s">
        <v>171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10</v>
      </c>
      <c r="B51" s="5" t="s">
        <v>172</v>
      </c>
      <c r="C51" s="5" t="s">
        <v>173</v>
      </c>
      <c r="D51" s="5" t="s">
        <v>171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12</v>
      </c>
      <c r="B52" s="5" t="s">
        <v>174</v>
      </c>
      <c r="C52" s="5" t="s">
        <v>175</v>
      </c>
      <c r="D52" s="5" t="s">
        <v>171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22</v>
      </c>
      <c r="B53" s="5" t="s">
        <v>176</v>
      </c>
      <c r="C53" s="5" t="s">
        <v>177</v>
      </c>
      <c r="D53" s="5" t="s">
        <v>171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9">
        <v>47</v>
      </c>
      <c r="B54" s="9" t="s">
        <v>178</v>
      </c>
      <c r="C54" s="9" t="s">
        <v>162</v>
      </c>
      <c r="D54" s="9" t="s">
        <v>171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23</v>
      </c>
      <c r="B55" s="5" t="s">
        <v>179</v>
      </c>
      <c r="C55" s="5" t="s">
        <v>180</v>
      </c>
      <c r="D55" s="5" t="s">
        <v>181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11</v>
      </c>
      <c r="B56" s="5" t="s">
        <v>182</v>
      </c>
      <c r="C56" s="5" t="s">
        <v>183</v>
      </c>
      <c r="D56" s="5" t="s">
        <v>181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6</v>
      </c>
      <c r="B57" s="5" t="s">
        <v>184</v>
      </c>
      <c r="C57" s="5" t="s">
        <v>185</v>
      </c>
      <c r="D57" s="5" t="s">
        <v>181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4</v>
      </c>
      <c r="B58" s="5" t="s">
        <v>147</v>
      </c>
      <c r="C58" s="5" t="s">
        <v>186</v>
      </c>
      <c r="D58" s="5" t="s">
        <v>181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3</v>
      </c>
      <c r="B59" s="5" t="s">
        <v>152</v>
      </c>
      <c r="C59" s="5" t="s">
        <v>187</v>
      </c>
      <c r="D59" s="5" t="s">
        <v>181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0</v>
      </c>
      <c r="B60" s="5" t="s">
        <v>188</v>
      </c>
      <c r="C60" s="5" t="s">
        <v>189</v>
      </c>
      <c r="D60" s="5" t="s">
        <v>181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9">
        <v>47</v>
      </c>
      <c r="B61" s="9" t="s">
        <v>178</v>
      </c>
      <c r="C61" s="9" t="s">
        <v>162</v>
      </c>
      <c r="D61" s="9" t="s">
        <v>181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29</v>
      </c>
      <c r="B62" s="5" t="s">
        <v>190</v>
      </c>
      <c r="C62" s="5" t="s">
        <v>191</v>
      </c>
      <c r="D62" s="5" t="s">
        <v>192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18</v>
      </c>
      <c r="B63" s="5" t="s">
        <v>193</v>
      </c>
      <c r="C63" s="5" t="s">
        <v>194</v>
      </c>
      <c r="D63" s="5" t="s">
        <v>192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9">
        <v>47</v>
      </c>
      <c r="B64" s="9" t="s">
        <v>178</v>
      </c>
      <c r="C64" s="9" t="s">
        <v>162</v>
      </c>
      <c r="D64" s="9" t="s">
        <v>192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D64"/>
  <sheetViews>
    <sheetView workbookViewId="0"/>
  </sheetViews>
  <sheetFormatPr defaultRowHeight="14.5" x14ac:dyDescent="0.35"/>
  <cols>
    <col min="1" max="1" width="58" customWidth="1"/>
    <col min="2" max="2" width="27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1373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24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89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3064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904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11570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5050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20840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2902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1374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282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284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786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1375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1376</v>
      </c>
      <c r="C22" s="5" t="s">
        <v>1377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9</v>
      </c>
      <c r="B23" s="5" t="s">
        <v>1378</v>
      </c>
      <c r="C23" s="5" t="s">
        <v>1379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6</v>
      </c>
      <c r="B24" s="5" t="s">
        <v>1380</v>
      </c>
      <c r="C24" s="5" t="s">
        <v>1381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7</v>
      </c>
      <c r="B25" s="5" t="s">
        <v>1382</v>
      </c>
      <c r="C25" s="5" t="s">
        <v>1383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1376</v>
      </c>
      <c r="C26" s="5" t="s">
        <v>1384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7</v>
      </c>
      <c r="B27" s="5" t="s">
        <v>1382</v>
      </c>
      <c r="C27" s="5" t="s">
        <v>1385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1386</v>
      </c>
      <c r="C28" s="5" t="s">
        <v>1387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1386</v>
      </c>
      <c r="C29" s="5" t="s">
        <v>1388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1376</v>
      </c>
      <c r="C30" s="5" t="s">
        <v>1389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1386</v>
      </c>
      <c r="C31" s="5" t="s">
        <v>1390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1376</v>
      </c>
      <c r="C32" s="5" t="s">
        <v>1391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1386</v>
      </c>
      <c r="C33" s="5" t="s">
        <v>1392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5</v>
      </c>
      <c r="B34" s="5" t="s">
        <v>1393</v>
      </c>
      <c r="C34" s="5" t="s">
        <v>1394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6</v>
      </c>
      <c r="B35" s="5" t="s">
        <v>1380</v>
      </c>
      <c r="C35" s="5" t="s">
        <v>1395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7</v>
      </c>
      <c r="B36" s="5" t="s">
        <v>1382</v>
      </c>
      <c r="C36" s="5" t="s">
        <v>1396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1386</v>
      </c>
      <c r="C37" s="5" t="s">
        <v>1397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1386</v>
      </c>
      <c r="C38" s="5" t="s">
        <v>1398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1386</v>
      </c>
      <c r="C39" s="5" t="s">
        <v>1399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23</v>
      </c>
      <c r="B40" s="5" t="s">
        <v>1400</v>
      </c>
      <c r="C40" s="5" t="s">
        <v>1401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1376</v>
      </c>
      <c r="C41" s="5" t="s">
        <v>1402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1386</v>
      </c>
      <c r="C42" s="5" t="s">
        <v>1403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1386</v>
      </c>
      <c r="C43" s="5" t="s">
        <v>1404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9">
        <v>89</v>
      </c>
      <c r="B44" s="9" t="s">
        <v>255</v>
      </c>
      <c r="C44" s="9" t="s">
        <v>162</v>
      </c>
      <c r="D44" s="9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75</v>
      </c>
      <c r="B45" s="5" t="s">
        <v>1405</v>
      </c>
      <c r="C45" s="5" t="s">
        <v>164</v>
      </c>
      <c r="D45" s="5" t="s">
        <v>165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4</v>
      </c>
      <c r="B46" s="5" t="s">
        <v>1406</v>
      </c>
      <c r="C46" s="5" t="s">
        <v>166</v>
      </c>
      <c r="D46" s="5" t="s">
        <v>165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9</v>
      </c>
      <c r="B47" s="5" t="s">
        <v>1378</v>
      </c>
      <c r="C47" s="5" t="s">
        <v>168</v>
      </c>
      <c r="D47" s="5" t="s">
        <v>165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1386</v>
      </c>
      <c r="C48" s="5" t="s">
        <v>250</v>
      </c>
      <c r="D48" s="5" t="s">
        <v>165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9">
        <v>89</v>
      </c>
      <c r="B49" s="9" t="s">
        <v>255</v>
      </c>
      <c r="C49" s="9" t="s">
        <v>162</v>
      </c>
      <c r="D49" s="9" t="s">
        <v>165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3</v>
      </c>
      <c r="B50" s="5" t="s">
        <v>1407</v>
      </c>
      <c r="C50" s="5" t="s">
        <v>170</v>
      </c>
      <c r="D50" s="5" t="s">
        <v>171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24</v>
      </c>
      <c r="B51" s="5" t="s">
        <v>1408</v>
      </c>
      <c r="C51" s="5" t="s">
        <v>173</v>
      </c>
      <c r="D51" s="5" t="s">
        <v>171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28</v>
      </c>
      <c r="B52" s="5" t="s">
        <v>1409</v>
      </c>
      <c r="C52" s="5" t="s">
        <v>175</v>
      </c>
      <c r="D52" s="5" t="s">
        <v>171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34</v>
      </c>
      <c r="B53" s="5" t="s">
        <v>1410</v>
      </c>
      <c r="C53" s="5" t="s">
        <v>177</v>
      </c>
      <c r="D53" s="5" t="s">
        <v>171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9">
        <v>89</v>
      </c>
      <c r="B54" s="9" t="s">
        <v>178</v>
      </c>
      <c r="C54" s="9" t="s">
        <v>162</v>
      </c>
      <c r="D54" s="9" t="s">
        <v>171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68</v>
      </c>
      <c r="B55" s="5" t="s">
        <v>1411</v>
      </c>
      <c r="C55" s="5" t="s">
        <v>180</v>
      </c>
      <c r="D55" s="5" t="s">
        <v>181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10</v>
      </c>
      <c r="B56" s="5" t="s">
        <v>1412</v>
      </c>
      <c r="C56" s="5" t="s">
        <v>183</v>
      </c>
      <c r="D56" s="5" t="s">
        <v>181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6</v>
      </c>
      <c r="B57" s="5" t="s">
        <v>1380</v>
      </c>
      <c r="C57" s="5" t="s">
        <v>185</v>
      </c>
      <c r="D57" s="5" t="s">
        <v>181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3</v>
      </c>
      <c r="B58" s="5" t="s">
        <v>1407</v>
      </c>
      <c r="C58" s="5" t="s">
        <v>186</v>
      </c>
      <c r="D58" s="5" t="s">
        <v>181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2</v>
      </c>
      <c r="B59" s="5" t="s">
        <v>1376</v>
      </c>
      <c r="C59" s="5" t="s">
        <v>187</v>
      </c>
      <c r="D59" s="5" t="s">
        <v>181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0</v>
      </c>
      <c r="B60" s="5" t="s">
        <v>188</v>
      </c>
      <c r="C60" s="5" t="s">
        <v>189</v>
      </c>
      <c r="D60" s="5" t="s">
        <v>181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9">
        <v>89</v>
      </c>
      <c r="B61" s="9" t="s">
        <v>178</v>
      </c>
      <c r="C61" s="9" t="s">
        <v>162</v>
      </c>
      <c r="D61" s="9" t="s">
        <v>181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47</v>
      </c>
      <c r="B62" s="5" t="s">
        <v>1413</v>
      </c>
      <c r="C62" s="5" t="s">
        <v>191</v>
      </c>
      <c r="D62" s="5" t="s">
        <v>192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42</v>
      </c>
      <c r="B63" s="5" t="s">
        <v>1414</v>
      </c>
      <c r="C63" s="5" t="s">
        <v>194</v>
      </c>
      <c r="D63" s="5" t="s">
        <v>192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9">
        <v>89</v>
      </c>
      <c r="B64" s="9" t="s">
        <v>178</v>
      </c>
      <c r="C64" s="9" t="s">
        <v>162</v>
      </c>
      <c r="D64" s="9" t="s">
        <v>192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D79"/>
  <sheetViews>
    <sheetView workbookViewId="0"/>
  </sheetViews>
  <sheetFormatPr defaultRowHeight="14.5" x14ac:dyDescent="0.35"/>
  <cols>
    <col min="1" max="1" width="56" customWidth="1"/>
    <col min="2" max="2" width="25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1415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25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115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2231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985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265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6408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4555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14445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1602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1416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444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1417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404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1418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1419</v>
      </c>
      <c r="C22" s="5" t="s">
        <v>1420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1421</v>
      </c>
      <c r="C23" s="5" t="s">
        <v>1422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10</v>
      </c>
      <c r="B24" s="5" t="s">
        <v>1423</v>
      </c>
      <c r="C24" s="5" t="s">
        <v>1424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1419</v>
      </c>
      <c r="C25" s="5" t="s">
        <v>1425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3</v>
      </c>
      <c r="B26" s="5" t="s">
        <v>1426</v>
      </c>
      <c r="C26" s="5" t="s">
        <v>1427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1419</v>
      </c>
      <c r="C27" s="5" t="s">
        <v>1428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4</v>
      </c>
      <c r="B28" s="5" t="s">
        <v>1429</v>
      </c>
      <c r="C28" s="5" t="s">
        <v>1430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1419</v>
      </c>
      <c r="C29" s="5" t="s">
        <v>1431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10</v>
      </c>
      <c r="B30" s="5" t="s">
        <v>1423</v>
      </c>
      <c r="C30" s="5" t="s">
        <v>1432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6</v>
      </c>
      <c r="B31" s="5" t="s">
        <v>1433</v>
      </c>
      <c r="C31" s="5" t="s">
        <v>1434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4</v>
      </c>
      <c r="B32" s="5" t="s">
        <v>1429</v>
      </c>
      <c r="C32" s="5" t="s">
        <v>1435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2</v>
      </c>
      <c r="B33" s="5" t="s">
        <v>1421</v>
      </c>
      <c r="C33" s="5" t="s">
        <v>1436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1419</v>
      </c>
      <c r="C34" s="5" t="s">
        <v>1437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1419</v>
      </c>
      <c r="C35" s="5" t="s">
        <v>1438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1421</v>
      </c>
      <c r="C36" s="5" t="s">
        <v>1439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1419</v>
      </c>
      <c r="C37" s="5" t="s">
        <v>1440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1419</v>
      </c>
      <c r="C38" s="5" t="s">
        <v>1441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1419</v>
      </c>
      <c r="C39" s="5" t="s">
        <v>1442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1421</v>
      </c>
      <c r="C40" s="5" t="s">
        <v>1443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7</v>
      </c>
      <c r="B41" s="5" t="s">
        <v>1444</v>
      </c>
      <c r="C41" s="5" t="s">
        <v>1445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12</v>
      </c>
      <c r="B42" s="5" t="s">
        <v>1446</v>
      </c>
      <c r="C42" s="5" t="s">
        <v>1447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1419</v>
      </c>
      <c r="C43" s="5" t="s">
        <v>1448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10</v>
      </c>
      <c r="B44" s="5" t="s">
        <v>1423</v>
      </c>
      <c r="C44" s="5" t="s">
        <v>1449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2</v>
      </c>
      <c r="B45" s="5" t="s">
        <v>1421</v>
      </c>
      <c r="C45" s="5" t="s">
        <v>1450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1419</v>
      </c>
      <c r="C46" s="5" t="s">
        <v>1451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1419</v>
      </c>
      <c r="C47" s="5" t="s">
        <v>1452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2</v>
      </c>
      <c r="B48" s="5" t="s">
        <v>1421</v>
      </c>
      <c r="C48" s="5" t="s">
        <v>1453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4</v>
      </c>
      <c r="B49" s="5" t="s">
        <v>1429</v>
      </c>
      <c r="C49" s="5" t="s">
        <v>1454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9</v>
      </c>
      <c r="B50" s="5" t="s">
        <v>1455</v>
      </c>
      <c r="C50" s="5" t="s">
        <v>1456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2</v>
      </c>
      <c r="B51" s="5" t="s">
        <v>1421</v>
      </c>
      <c r="C51" s="5" t="s">
        <v>1457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1419</v>
      </c>
      <c r="C52" s="5" t="s">
        <v>1458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5</v>
      </c>
      <c r="B53" s="5" t="s">
        <v>1459</v>
      </c>
      <c r="C53" s="5" t="s">
        <v>1460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</v>
      </c>
      <c r="B54" s="5" t="s">
        <v>1419</v>
      </c>
      <c r="C54" s="5" t="s">
        <v>1461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1419</v>
      </c>
      <c r="C55" s="5" t="s">
        <v>1462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</v>
      </c>
      <c r="B56" s="5" t="s">
        <v>1419</v>
      </c>
      <c r="C56" s="5" t="s">
        <v>1463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1419</v>
      </c>
      <c r="C57" s="5" t="s">
        <v>1464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9">
        <v>115</v>
      </c>
      <c r="B58" s="9" t="s">
        <v>435</v>
      </c>
      <c r="C58" s="9" t="s">
        <v>162</v>
      </c>
      <c r="D58" s="9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104</v>
      </c>
      <c r="B59" s="5" t="s">
        <v>1465</v>
      </c>
      <c r="C59" s="5" t="s">
        <v>164</v>
      </c>
      <c r="D59" s="5" t="s">
        <v>165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</v>
      </c>
      <c r="B60" s="5" t="s">
        <v>1419</v>
      </c>
      <c r="C60" s="5" t="s">
        <v>166</v>
      </c>
      <c r="D60" s="5" t="s">
        <v>165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6</v>
      </c>
      <c r="B61" s="5" t="s">
        <v>1433</v>
      </c>
      <c r="C61" s="5" t="s">
        <v>168</v>
      </c>
      <c r="D61" s="5" t="s">
        <v>165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3</v>
      </c>
      <c r="B62" s="5" t="s">
        <v>1426</v>
      </c>
      <c r="C62" s="5" t="s">
        <v>250</v>
      </c>
      <c r="D62" s="5" t="s">
        <v>165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</v>
      </c>
      <c r="B63" s="5" t="s">
        <v>1419</v>
      </c>
      <c r="C63" s="5" t="s">
        <v>277</v>
      </c>
      <c r="D63" s="5" t="s">
        <v>165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9">
        <v>115</v>
      </c>
      <c r="B64" s="9" t="s">
        <v>178</v>
      </c>
      <c r="C64" s="9" t="s">
        <v>162</v>
      </c>
      <c r="D64" s="9" t="s">
        <v>165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1</v>
      </c>
      <c r="B65" s="5" t="s">
        <v>1419</v>
      </c>
      <c r="C65" s="5" t="s">
        <v>170</v>
      </c>
      <c r="D65" s="5" t="s">
        <v>171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18</v>
      </c>
      <c r="B66" s="5" t="s">
        <v>1466</v>
      </c>
      <c r="C66" s="5" t="s">
        <v>173</v>
      </c>
      <c r="D66" s="5" t="s">
        <v>171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16</v>
      </c>
      <c r="B67" s="5" t="s">
        <v>1467</v>
      </c>
      <c r="C67" s="5" t="s">
        <v>175</v>
      </c>
      <c r="D67" s="5" t="s">
        <v>171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80</v>
      </c>
      <c r="B68" s="5" t="s">
        <v>1468</v>
      </c>
      <c r="C68" s="5" t="s">
        <v>177</v>
      </c>
      <c r="D68" s="5" t="s">
        <v>171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9">
        <v>115</v>
      </c>
      <c r="B69" s="9" t="s">
        <v>178</v>
      </c>
      <c r="C69" s="9" t="s">
        <v>162</v>
      </c>
      <c r="D69" s="9" t="s">
        <v>171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88</v>
      </c>
      <c r="B70" s="5" t="s">
        <v>1469</v>
      </c>
      <c r="C70" s="5" t="s">
        <v>180</v>
      </c>
      <c r="D70" s="5" t="s">
        <v>181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14</v>
      </c>
      <c r="B71" s="5" t="s">
        <v>1470</v>
      </c>
      <c r="C71" s="5" t="s">
        <v>183</v>
      </c>
      <c r="D71" s="5" t="s">
        <v>181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9</v>
      </c>
      <c r="B72" s="5" t="s">
        <v>1455</v>
      </c>
      <c r="C72" s="5" t="s">
        <v>185</v>
      </c>
      <c r="D72" s="5" t="s">
        <v>181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0</v>
      </c>
      <c r="B73" s="5" t="s">
        <v>188</v>
      </c>
      <c r="C73" s="5" t="s">
        <v>186</v>
      </c>
      <c r="D73" s="5" t="s">
        <v>181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2</v>
      </c>
      <c r="B74" s="5" t="s">
        <v>1421</v>
      </c>
      <c r="C74" s="5" t="s">
        <v>187</v>
      </c>
      <c r="D74" s="5" t="s">
        <v>181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2</v>
      </c>
      <c r="B75" s="5" t="s">
        <v>1421</v>
      </c>
      <c r="C75" s="5" t="s">
        <v>189</v>
      </c>
      <c r="D75" s="5" t="s">
        <v>181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9">
        <v>115</v>
      </c>
      <c r="B76" s="9" t="s">
        <v>178</v>
      </c>
      <c r="C76" s="9" t="s">
        <v>162</v>
      </c>
      <c r="D76" s="9" t="s">
        <v>181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68</v>
      </c>
      <c r="B77" s="5" t="s">
        <v>1471</v>
      </c>
      <c r="C77" s="5" t="s">
        <v>191</v>
      </c>
      <c r="D77" s="5" t="s">
        <v>192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47</v>
      </c>
      <c r="B78" s="5" t="s">
        <v>1472</v>
      </c>
      <c r="C78" s="5" t="s">
        <v>194</v>
      </c>
      <c r="D78" s="5" t="s">
        <v>192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9">
        <v>115</v>
      </c>
      <c r="B79" s="9" t="s">
        <v>178</v>
      </c>
      <c r="C79" s="9" t="s">
        <v>162</v>
      </c>
      <c r="D79" s="9" t="s">
        <v>192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D69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1473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26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72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2621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899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262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7718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4869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16369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1930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1416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1056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445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1474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1475</v>
      </c>
      <c r="C22" s="5" t="s">
        <v>1476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1477</v>
      </c>
      <c r="C23" s="5" t="s">
        <v>1478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3</v>
      </c>
      <c r="B24" s="5" t="s">
        <v>1479</v>
      </c>
      <c r="C24" s="5" t="s">
        <v>1480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1477</v>
      </c>
      <c r="C25" s="5" t="s">
        <v>1481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1475</v>
      </c>
      <c r="C26" s="5" t="s">
        <v>1482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1479</v>
      </c>
      <c r="C27" s="5" t="s">
        <v>1483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1477</v>
      </c>
      <c r="C28" s="5" t="s">
        <v>1484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1477</v>
      </c>
      <c r="C29" s="5" t="s">
        <v>1485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1477</v>
      </c>
      <c r="C30" s="5" t="s">
        <v>1486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1477</v>
      </c>
      <c r="C31" s="5" t="s">
        <v>1487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1475</v>
      </c>
      <c r="C32" s="5" t="s">
        <v>1488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12</v>
      </c>
      <c r="B33" s="5" t="s">
        <v>1489</v>
      </c>
      <c r="C33" s="5" t="s">
        <v>1490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3</v>
      </c>
      <c r="B34" s="5" t="s">
        <v>1479</v>
      </c>
      <c r="C34" s="5" t="s">
        <v>1491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1477</v>
      </c>
      <c r="C35" s="5" t="s">
        <v>1492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4</v>
      </c>
      <c r="B36" s="5" t="s">
        <v>1028</v>
      </c>
      <c r="C36" s="5" t="s">
        <v>1493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4</v>
      </c>
      <c r="B37" s="5" t="s">
        <v>1028</v>
      </c>
      <c r="C37" s="5" t="s">
        <v>1494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8</v>
      </c>
      <c r="B38" s="5" t="s">
        <v>1495</v>
      </c>
      <c r="C38" s="5" t="s">
        <v>1496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1475</v>
      </c>
      <c r="C39" s="5" t="s">
        <v>1497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1477</v>
      </c>
      <c r="C40" s="5" t="s">
        <v>1498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1477</v>
      </c>
      <c r="C41" s="5" t="s">
        <v>1499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4</v>
      </c>
      <c r="B42" s="5" t="s">
        <v>1028</v>
      </c>
      <c r="C42" s="5" t="s">
        <v>1500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1475</v>
      </c>
      <c r="C43" s="5" t="s">
        <v>1501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7</v>
      </c>
      <c r="B44" s="5" t="s">
        <v>1502</v>
      </c>
      <c r="C44" s="5" t="s">
        <v>1503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2</v>
      </c>
      <c r="B45" s="5" t="s">
        <v>1475</v>
      </c>
      <c r="C45" s="5" t="s">
        <v>1504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1477</v>
      </c>
      <c r="C46" s="5" t="s">
        <v>1505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1477</v>
      </c>
      <c r="C47" s="5" t="s">
        <v>1506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1477</v>
      </c>
      <c r="C48" s="5" t="s">
        <v>1507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9">
        <v>72</v>
      </c>
      <c r="B49" s="9" t="s">
        <v>161</v>
      </c>
      <c r="C49" s="9" t="s">
        <v>162</v>
      </c>
      <c r="D49" s="9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61</v>
      </c>
      <c r="B50" s="5" t="s">
        <v>1508</v>
      </c>
      <c r="C50" s="5" t="s">
        <v>164</v>
      </c>
      <c r="D50" s="5" t="s">
        <v>165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1477</v>
      </c>
      <c r="C51" s="5" t="s">
        <v>166</v>
      </c>
      <c r="D51" s="5" t="s">
        <v>165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9</v>
      </c>
      <c r="B52" s="5" t="s">
        <v>1509</v>
      </c>
      <c r="C52" s="5" t="s">
        <v>168</v>
      </c>
      <c r="D52" s="5" t="s">
        <v>165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</v>
      </c>
      <c r="B53" s="5" t="s">
        <v>1477</v>
      </c>
      <c r="C53" s="5" t="s">
        <v>250</v>
      </c>
      <c r="D53" s="5" t="s">
        <v>165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9">
        <v>72</v>
      </c>
      <c r="B54" s="9" t="s">
        <v>178</v>
      </c>
      <c r="C54" s="9" t="s">
        <v>162</v>
      </c>
      <c r="D54" s="9" t="s">
        <v>165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4</v>
      </c>
      <c r="B55" s="5" t="s">
        <v>1028</v>
      </c>
      <c r="C55" s="5" t="s">
        <v>170</v>
      </c>
      <c r="D55" s="5" t="s">
        <v>171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17</v>
      </c>
      <c r="B56" s="5" t="s">
        <v>1510</v>
      </c>
      <c r="C56" s="5" t="s">
        <v>173</v>
      </c>
      <c r="D56" s="5" t="s">
        <v>171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11</v>
      </c>
      <c r="B57" s="5" t="s">
        <v>1511</v>
      </c>
      <c r="C57" s="5" t="s">
        <v>175</v>
      </c>
      <c r="D57" s="5" t="s">
        <v>171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40</v>
      </c>
      <c r="B58" s="5" t="s">
        <v>1512</v>
      </c>
      <c r="C58" s="5" t="s">
        <v>177</v>
      </c>
      <c r="D58" s="5" t="s">
        <v>171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9">
        <v>72</v>
      </c>
      <c r="B59" s="9" t="s">
        <v>169</v>
      </c>
      <c r="C59" s="9" t="s">
        <v>162</v>
      </c>
      <c r="D59" s="9" t="s">
        <v>171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52</v>
      </c>
      <c r="B60" s="5" t="s">
        <v>1513</v>
      </c>
      <c r="C60" s="5" t="s">
        <v>180</v>
      </c>
      <c r="D60" s="5" t="s">
        <v>181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16</v>
      </c>
      <c r="B61" s="5" t="s">
        <v>1514</v>
      </c>
      <c r="C61" s="5" t="s">
        <v>183</v>
      </c>
      <c r="D61" s="5" t="s">
        <v>181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3</v>
      </c>
      <c r="B62" s="5" t="s">
        <v>1479</v>
      </c>
      <c r="C62" s="5" t="s">
        <v>185</v>
      </c>
      <c r="D62" s="5" t="s">
        <v>181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0</v>
      </c>
      <c r="B63" s="5" t="s">
        <v>188</v>
      </c>
      <c r="C63" s="5" t="s">
        <v>186</v>
      </c>
      <c r="D63" s="5" t="s">
        <v>181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1</v>
      </c>
      <c r="B64" s="5" t="s">
        <v>1477</v>
      </c>
      <c r="C64" s="5" t="s">
        <v>187</v>
      </c>
      <c r="D64" s="5" t="s">
        <v>181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0</v>
      </c>
      <c r="B65" s="5" t="s">
        <v>188</v>
      </c>
      <c r="C65" s="5" t="s">
        <v>189</v>
      </c>
      <c r="D65" s="5" t="s">
        <v>181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9">
        <v>72</v>
      </c>
      <c r="B66" s="9" t="s">
        <v>178</v>
      </c>
      <c r="C66" s="9" t="s">
        <v>162</v>
      </c>
      <c r="D66" s="9" t="s">
        <v>181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51</v>
      </c>
      <c r="B67" s="5" t="s">
        <v>1515</v>
      </c>
      <c r="C67" s="5" t="s">
        <v>191</v>
      </c>
      <c r="D67" s="5" t="s">
        <v>192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21</v>
      </c>
      <c r="B68" s="5" t="s">
        <v>1516</v>
      </c>
      <c r="C68" s="5" t="s">
        <v>194</v>
      </c>
      <c r="D68" s="5" t="s">
        <v>192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9">
        <v>72</v>
      </c>
      <c r="B69" s="9" t="s">
        <v>178</v>
      </c>
      <c r="C69" s="9" t="s">
        <v>162</v>
      </c>
      <c r="D69" s="9" t="s">
        <v>192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D153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1517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27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282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1886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1547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251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9000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5828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18512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2265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259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260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404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1518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3</v>
      </c>
      <c r="B22" s="5" t="s">
        <v>1080</v>
      </c>
      <c r="C22" s="5" t="s">
        <v>1519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4</v>
      </c>
      <c r="B23" s="5" t="s">
        <v>1064</v>
      </c>
      <c r="C23" s="5" t="s">
        <v>1520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1058</v>
      </c>
      <c r="C24" s="5" t="s">
        <v>1521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1061</v>
      </c>
      <c r="C25" s="5" t="s">
        <v>1522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1058</v>
      </c>
      <c r="C26" s="5" t="s">
        <v>1523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1061</v>
      </c>
      <c r="C27" s="5" t="s">
        <v>1524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11</v>
      </c>
      <c r="B28" s="5" t="s">
        <v>1125</v>
      </c>
      <c r="C28" s="5" t="s">
        <v>1525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5</v>
      </c>
      <c r="B29" s="5" t="s">
        <v>1068</v>
      </c>
      <c r="C29" s="5" t="s">
        <v>1526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7</v>
      </c>
      <c r="B30" s="5" t="s">
        <v>1082</v>
      </c>
      <c r="C30" s="5" t="s">
        <v>1527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1058</v>
      </c>
      <c r="C31" s="5" t="s">
        <v>1528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1058</v>
      </c>
      <c r="C32" s="5" t="s">
        <v>1529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1061</v>
      </c>
      <c r="C33" s="5" t="s">
        <v>1530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1061</v>
      </c>
      <c r="C34" s="5" t="s">
        <v>1531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3</v>
      </c>
      <c r="B35" s="5" t="s">
        <v>1080</v>
      </c>
      <c r="C35" s="5" t="s">
        <v>1532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14</v>
      </c>
      <c r="B36" s="5" t="s">
        <v>1164</v>
      </c>
      <c r="C36" s="5" t="s">
        <v>1533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17</v>
      </c>
      <c r="B37" s="5" t="s">
        <v>1534</v>
      </c>
      <c r="C37" s="5" t="s">
        <v>407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1061</v>
      </c>
      <c r="C38" s="5" t="s">
        <v>1535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13</v>
      </c>
      <c r="B39" s="5" t="s">
        <v>1536</v>
      </c>
      <c r="C39" s="5" t="s">
        <v>1537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4</v>
      </c>
      <c r="B40" s="5" t="s">
        <v>1064</v>
      </c>
      <c r="C40" s="5" t="s">
        <v>1538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1061</v>
      </c>
      <c r="C41" s="5" t="s">
        <v>1539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2</v>
      </c>
      <c r="B42" s="5" t="s">
        <v>1058</v>
      </c>
      <c r="C42" s="5" t="s">
        <v>1540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1058</v>
      </c>
      <c r="C43" s="5" t="s">
        <v>1541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1061</v>
      </c>
      <c r="C44" s="5" t="s">
        <v>1542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1061</v>
      </c>
      <c r="C45" s="5" t="s">
        <v>1543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1061</v>
      </c>
      <c r="C46" s="5" t="s">
        <v>1544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1061</v>
      </c>
      <c r="C47" s="5" t="s">
        <v>1545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1061</v>
      </c>
      <c r="C48" s="5" t="s">
        <v>1546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1061</v>
      </c>
      <c r="C49" s="5" t="s">
        <v>1547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3</v>
      </c>
      <c r="B50" s="5" t="s">
        <v>1080</v>
      </c>
      <c r="C50" s="5" t="s">
        <v>1548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3</v>
      </c>
      <c r="B51" s="5" t="s">
        <v>1080</v>
      </c>
      <c r="C51" s="5" t="s">
        <v>1549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3</v>
      </c>
      <c r="B52" s="5" t="s">
        <v>1080</v>
      </c>
      <c r="C52" s="5" t="s">
        <v>1550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</v>
      </c>
      <c r="B53" s="5" t="s">
        <v>1061</v>
      </c>
      <c r="C53" s="5" t="s">
        <v>1551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2</v>
      </c>
      <c r="B54" s="5" t="s">
        <v>1058</v>
      </c>
      <c r="C54" s="5" t="s">
        <v>1552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1061</v>
      </c>
      <c r="C55" s="5" t="s">
        <v>1553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</v>
      </c>
      <c r="B56" s="5" t="s">
        <v>1061</v>
      </c>
      <c r="C56" s="5" t="s">
        <v>1554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2</v>
      </c>
      <c r="B57" s="5" t="s">
        <v>1058</v>
      </c>
      <c r="C57" s="5" t="s">
        <v>1555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</v>
      </c>
      <c r="B58" s="5" t="s">
        <v>1061</v>
      </c>
      <c r="C58" s="5" t="s">
        <v>1556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3</v>
      </c>
      <c r="B59" s="5" t="s">
        <v>1080</v>
      </c>
      <c r="C59" s="5" t="s">
        <v>1557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6</v>
      </c>
      <c r="B60" s="5" t="s">
        <v>132</v>
      </c>
      <c r="C60" s="5" t="s">
        <v>1558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1</v>
      </c>
      <c r="B61" s="5" t="s">
        <v>1061</v>
      </c>
      <c r="C61" s="5" t="s">
        <v>1559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</v>
      </c>
      <c r="B62" s="5" t="s">
        <v>1061</v>
      </c>
      <c r="C62" s="5" t="s">
        <v>1560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</v>
      </c>
      <c r="B63" s="5" t="s">
        <v>1061</v>
      </c>
      <c r="C63" s="5" t="s">
        <v>1561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1</v>
      </c>
      <c r="B64" s="5" t="s">
        <v>1061</v>
      </c>
      <c r="C64" s="5" t="s">
        <v>1562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1</v>
      </c>
      <c r="B65" s="5" t="s">
        <v>1061</v>
      </c>
      <c r="C65" s="5" t="s">
        <v>1563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2</v>
      </c>
      <c r="B66" s="5" t="s">
        <v>1058</v>
      </c>
      <c r="C66" s="5" t="s">
        <v>1564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1</v>
      </c>
      <c r="B67" s="5" t="s">
        <v>1061</v>
      </c>
      <c r="C67" s="5" t="s">
        <v>1565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</v>
      </c>
      <c r="B68" s="5" t="s">
        <v>1061</v>
      </c>
      <c r="C68" s="5" t="s">
        <v>1566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1</v>
      </c>
      <c r="B69" s="5" t="s">
        <v>1061</v>
      </c>
      <c r="C69" s="5" t="s">
        <v>1567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7</v>
      </c>
      <c r="B70" s="5" t="s">
        <v>1082</v>
      </c>
      <c r="C70" s="5" t="s">
        <v>1568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4</v>
      </c>
      <c r="B71" s="5" t="s">
        <v>1064</v>
      </c>
      <c r="C71" s="5" t="s">
        <v>1569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5</v>
      </c>
      <c r="B72" s="5" t="s">
        <v>1068</v>
      </c>
      <c r="C72" s="5" t="s">
        <v>1570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4</v>
      </c>
      <c r="B73" s="5" t="s">
        <v>1064</v>
      </c>
      <c r="C73" s="5" t="s">
        <v>1571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3</v>
      </c>
      <c r="B74" s="5" t="s">
        <v>1080</v>
      </c>
      <c r="C74" s="5" t="s">
        <v>1572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1</v>
      </c>
      <c r="B75" s="5" t="s">
        <v>1061</v>
      </c>
      <c r="C75" s="5" t="s">
        <v>1573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4</v>
      </c>
      <c r="B76" s="5" t="s">
        <v>1064</v>
      </c>
      <c r="C76" s="5" t="s">
        <v>1574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1</v>
      </c>
      <c r="B77" s="5" t="s">
        <v>1061</v>
      </c>
      <c r="C77" s="5" t="s">
        <v>1575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1</v>
      </c>
      <c r="B78" s="5" t="s">
        <v>1061</v>
      </c>
      <c r="C78" s="5" t="s">
        <v>1576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1</v>
      </c>
      <c r="B79" s="5" t="s">
        <v>1061</v>
      </c>
      <c r="C79" s="5" t="s">
        <v>1577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5</v>
      </c>
      <c r="B80" s="5" t="s">
        <v>1068</v>
      </c>
      <c r="C80" s="5" t="s">
        <v>1578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1</v>
      </c>
      <c r="B81" s="5" t="s">
        <v>1061</v>
      </c>
      <c r="C81" s="5" t="s">
        <v>1579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2</v>
      </c>
      <c r="B82" s="5" t="s">
        <v>1058</v>
      </c>
      <c r="C82" s="5" t="s">
        <v>1580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1</v>
      </c>
      <c r="B83" s="5" t="s">
        <v>1061</v>
      </c>
      <c r="C83" s="5" t="s">
        <v>1581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1</v>
      </c>
      <c r="B84" s="5" t="s">
        <v>1061</v>
      </c>
      <c r="C84" s="5" t="s">
        <v>1582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1</v>
      </c>
      <c r="B85" s="5" t="s">
        <v>1061</v>
      </c>
      <c r="C85" s="5" t="s">
        <v>1583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4</v>
      </c>
      <c r="B86" s="5" t="s">
        <v>1064</v>
      </c>
      <c r="C86" s="5" t="s">
        <v>1584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1</v>
      </c>
      <c r="B87" s="5" t="s">
        <v>1061</v>
      </c>
      <c r="C87" s="5" t="s">
        <v>1585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2</v>
      </c>
      <c r="B88" s="5" t="s">
        <v>1058</v>
      </c>
      <c r="C88" s="5" t="s">
        <v>1586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1</v>
      </c>
      <c r="B89" s="5" t="s">
        <v>1061</v>
      </c>
      <c r="C89" s="5" t="s">
        <v>1587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1</v>
      </c>
      <c r="B90" s="5" t="s">
        <v>1061</v>
      </c>
      <c r="C90" s="5" t="s">
        <v>1588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1</v>
      </c>
      <c r="B91" s="5" t="s">
        <v>1061</v>
      </c>
      <c r="C91" s="5" t="s">
        <v>1589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2</v>
      </c>
      <c r="B92" s="5" t="s">
        <v>1058</v>
      </c>
      <c r="C92" s="5" t="s">
        <v>1590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1</v>
      </c>
      <c r="B93" s="5" t="s">
        <v>1061</v>
      </c>
      <c r="C93" s="5" t="s">
        <v>1591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4</v>
      </c>
      <c r="B94" s="5" t="s">
        <v>1064</v>
      </c>
      <c r="C94" s="5" t="s">
        <v>1592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7</v>
      </c>
      <c r="B95" s="5" t="s">
        <v>1082</v>
      </c>
      <c r="C95" s="5" t="s">
        <v>1593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3</v>
      </c>
      <c r="B96" s="5" t="s">
        <v>1080</v>
      </c>
      <c r="C96" s="5" t="s">
        <v>1594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5</v>
      </c>
      <c r="B97" s="5" t="s">
        <v>1068</v>
      </c>
      <c r="C97" s="5" t="s">
        <v>1595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8</v>
      </c>
      <c r="B98" s="5" t="s">
        <v>1596</v>
      </c>
      <c r="C98" s="5" t="s">
        <v>1597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2</v>
      </c>
      <c r="B99" s="5" t="s">
        <v>1058</v>
      </c>
      <c r="C99" s="5" t="s">
        <v>1598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1</v>
      </c>
      <c r="B100" s="5" t="s">
        <v>1061</v>
      </c>
      <c r="C100" s="5" t="s">
        <v>1599</v>
      </c>
      <c r="D100" s="5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2</v>
      </c>
      <c r="B101" s="5" t="s">
        <v>1058</v>
      </c>
      <c r="C101" s="5" t="s">
        <v>1600</v>
      </c>
      <c r="D101" s="5" t="s">
        <v>134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1</v>
      </c>
      <c r="B102" s="5" t="s">
        <v>1061</v>
      </c>
      <c r="C102" s="5" t="s">
        <v>1601</v>
      </c>
      <c r="D102" s="5" t="s">
        <v>134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1</v>
      </c>
      <c r="B103" s="5" t="s">
        <v>1061</v>
      </c>
      <c r="C103" s="5" t="s">
        <v>1602</v>
      </c>
      <c r="D103" s="5" t="s">
        <v>134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1</v>
      </c>
      <c r="B104" s="5" t="s">
        <v>1061</v>
      </c>
      <c r="C104" s="5" t="s">
        <v>1603</v>
      </c>
      <c r="D104" s="5" t="s">
        <v>134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1</v>
      </c>
      <c r="B105" s="5" t="s">
        <v>1061</v>
      </c>
      <c r="C105" s="5" t="s">
        <v>1604</v>
      </c>
      <c r="D105" s="5" t="s">
        <v>134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1</v>
      </c>
      <c r="B106" s="5" t="s">
        <v>1061</v>
      </c>
      <c r="C106" s="5" t="s">
        <v>1605</v>
      </c>
      <c r="D106" s="5" t="s">
        <v>134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2</v>
      </c>
      <c r="B107" s="5" t="s">
        <v>1058</v>
      </c>
      <c r="C107" s="5" t="s">
        <v>1606</v>
      </c>
      <c r="D107" s="5" t="s">
        <v>134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5</v>
      </c>
      <c r="B108" s="5" t="s">
        <v>1068</v>
      </c>
      <c r="C108" s="5" t="s">
        <v>1607</v>
      </c>
      <c r="D108" s="5" t="s">
        <v>134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2</v>
      </c>
      <c r="B109" s="5" t="s">
        <v>1058</v>
      </c>
      <c r="C109" s="5" t="s">
        <v>1608</v>
      </c>
      <c r="D109" s="5" t="s">
        <v>134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2</v>
      </c>
      <c r="B110" s="5" t="s">
        <v>1058</v>
      </c>
      <c r="C110" s="5" t="s">
        <v>1609</v>
      </c>
      <c r="D110" s="5" t="s">
        <v>134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3</v>
      </c>
      <c r="B111" s="5" t="s">
        <v>1080</v>
      </c>
      <c r="C111" s="5" t="s">
        <v>1610</v>
      </c>
      <c r="D111" s="5" t="s">
        <v>134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1</v>
      </c>
      <c r="B112" s="5" t="s">
        <v>1061</v>
      </c>
      <c r="C112" s="5" t="s">
        <v>1611</v>
      </c>
      <c r="D112" s="5" t="s">
        <v>134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5">
        <v>1</v>
      </c>
      <c r="B113" s="5" t="s">
        <v>1061</v>
      </c>
      <c r="C113" s="5" t="s">
        <v>1612</v>
      </c>
      <c r="D113" s="5" t="s">
        <v>134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5">
        <v>2</v>
      </c>
      <c r="B114" s="5" t="s">
        <v>1058</v>
      </c>
      <c r="C114" s="5" t="s">
        <v>1613</v>
      </c>
      <c r="D114" s="5" t="s">
        <v>134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1</v>
      </c>
      <c r="B115" s="5" t="s">
        <v>1061</v>
      </c>
      <c r="C115" s="5" t="s">
        <v>1614</v>
      </c>
      <c r="D115" s="5" t="s">
        <v>134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5">
        <v>2</v>
      </c>
      <c r="B116" s="5" t="s">
        <v>1058</v>
      </c>
      <c r="C116" s="5" t="s">
        <v>1615</v>
      </c>
      <c r="D116" s="5" t="s">
        <v>134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5">
        <v>3</v>
      </c>
      <c r="B117" s="5" t="s">
        <v>1080</v>
      </c>
      <c r="C117" s="5" t="s">
        <v>1616</v>
      </c>
      <c r="D117" s="5" t="s">
        <v>134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5">
        <v>1</v>
      </c>
      <c r="B118" s="5" t="s">
        <v>1061</v>
      </c>
      <c r="C118" s="5" t="s">
        <v>1617</v>
      </c>
      <c r="D118" s="5" t="s">
        <v>134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5">
        <v>1</v>
      </c>
      <c r="B119" s="5" t="s">
        <v>1061</v>
      </c>
      <c r="C119" s="5" t="s">
        <v>1618</v>
      </c>
      <c r="D119" s="5" t="s">
        <v>134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5">
        <v>1</v>
      </c>
      <c r="B120" s="5" t="s">
        <v>1061</v>
      </c>
      <c r="C120" s="5" t="s">
        <v>1619</v>
      </c>
      <c r="D120" s="5" t="s">
        <v>134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5">
        <v>7</v>
      </c>
      <c r="B121" s="5" t="s">
        <v>1082</v>
      </c>
      <c r="C121" s="5" t="s">
        <v>1620</v>
      </c>
      <c r="D121" s="5" t="s">
        <v>134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35">
      <c r="A122" s="5">
        <v>2</v>
      </c>
      <c r="B122" s="5" t="s">
        <v>1058</v>
      </c>
      <c r="C122" s="5" t="s">
        <v>1621</v>
      </c>
      <c r="D122" s="5" t="s">
        <v>134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35">
      <c r="A123" s="5">
        <v>1</v>
      </c>
      <c r="B123" s="5" t="s">
        <v>1061</v>
      </c>
      <c r="C123" s="5" t="s">
        <v>1622</v>
      </c>
      <c r="D123" s="5" t="s">
        <v>134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x14ac:dyDescent="0.35">
      <c r="A124" s="5">
        <v>1</v>
      </c>
      <c r="B124" s="5" t="s">
        <v>1061</v>
      </c>
      <c r="C124" s="5" t="s">
        <v>1623</v>
      </c>
      <c r="D124" s="5" t="s">
        <v>134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x14ac:dyDescent="0.35">
      <c r="A125" s="5">
        <v>3</v>
      </c>
      <c r="B125" s="5" t="s">
        <v>1080</v>
      </c>
      <c r="C125" s="5" t="s">
        <v>1624</v>
      </c>
      <c r="D125" s="5" t="s">
        <v>134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x14ac:dyDescent="0.35">
      <c r="A126" s="5">
        <v>1</v>
      </c>
      <c r="B126" s="5" t="s">
        <v>1061</v>
      </c>
      <c r="C126" s="5" t="s">
        <v>1625</v>
      </c>
      <c r="D126" s="5" t="s">
        <v>134</v>
      </c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x14ac:dyDescent="0.35">
      <c r="A127" s="5">
        <v>3</v>
      </c>
      <c r="B127" s="5" t="s">
        <v>1080</v>
      </c>
      <c r="C127" s="5" t="s">
        <v>1626</v>
      </c>
      <c r="D127" s="5" t="s">
        <v>134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x14ac:dyDescent="0.35">
      <c r="A128" s="5">
        <v>1</v>
      </c>
      <c r="B128" s="5" t="s">
        <v>1061</v>
      </c>
      <c r="C128" s="5" t="s">
        <v>1627</v>
      </c>
      <c r="D128" s="5" t="s">
        <v>134</v>
      </c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x14ac:dyDescent="0.35">
      <c r="A129" s="5">
        <v>2</v>
      </c>
      <c r="B129" s="5" t="s">
        <v>1058</v>
      </c>
      <c r="C129" s="5" t="s">
        <v>1628</v>
      </c>
      <c r="D129" s="5" t="s">
        <v>134</v>
      </c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x14ac:dyDescent="0.35">
      <c r="A130" s="5">
        <v>1</v>
      </c>
      <c r="B130" s="5" t="s">
        <v>1061</v>
      </c>
      <c r="C130" s="5" t="s">
        <v>1629</v>
      </c>
      <c r="D130" s="5" t="s">
        <v>134</v>
      </c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x14ac:dyDescent="0.35">
      <c r="A131" s="9">
        <v>282</v>
      </c>
      <c r="B131" s="9" t="s">
        <v>1630</v>
      </c>
      <c r="C131" s="9" t="s">
        <v>162</v>
      </c>
      <c r="D131" s="9" t="s">
        <v>134</v>
      </c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x14ac:dyDescent="0.35">
      <c r="A132" s="5">
        <v>204</v>
      </c>
      <c r="B132" s="5" t="s">
        <v>1631</v>
      </c>
      <c r="C132" s="5" t="s">
        <v>164</v>
      </c>
      <c r="D132" s="5" t="s">
        <v>165</v>
      </c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x14ac:dyDescent="0.35">
      <c r="A133" s="5">
        <v>29</v>
      </c>
      <c r="B133" s="5" t="s">
        <v>1163</v>
      </c>
      <c r="C133" s="5" t="s">
        <v>166</v>
      </c>
      <c r="D133" s="5" t="s">
        <v>165</v>
      </c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x14ac:dyDescent="0.35">
      <c r="A134" s="5">
        <v>2</v>
      </c>
      <c r="B134" s="5" t="s">
        <v>1058</v>
      </c>
      <c r="C134" s="5" t="s">
        <v>167</v>
      </c>
      <c r="D134" s="5" t="s">
        <v>165</v>
      </c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x14ac:dyDescent="0.35">
      <c r="A135" s="5">
        <v>39</v>
      </c>
      <c r="B135" s="5" t="s">
        <v>1632</v>
      </c>
      <c r="C135" s="5" t="s">
        <v>168</v>
      </c>
      <c r="D135" s="5" t="s">
        <v>165</v>
      </c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x14ac:dyDescent="0.35">
      <c r="A136" s="5">
        <v>7</v>
      </c>
      <c r="B136" s="5" t="s">
        <v>1082</v>
      </c>
      <c r="C136" s="5" t="s">
        <v>250</v>
      </c>
      <c r="D136" s="5" t="s">
        <v>165</v>
      </c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x14ac:dyDescent="0.35">
      <c r="A137" s="5">
        <v>1</v>
      </c>
      <c r="B137" s="5" t="s">
        <v>1061</v>
      </c>
      <c r="C137" s="5" t="s">
        <v>277</v>
      </c>
      <c r="D137" s="5" t="s">
        <v>165</v>
      </c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x14ac:dyDescent="0.35">
      <c r="A138" s="9">
        <v>282</v>
      </c>
      <c r="B138" s="9" t="s">
        <v>255</v>
      </c>
      <c r="C138" s="9" t="s">
        <v>162</v>
      </c>
      <c r="D138" s="9" t="s">
        <v>165</v>
      </c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x14ac:dyDescent="0.35">
      <c r="A139" s="5">
        <v>7</v>
      </c>
      <c r="B139" s="5" t="s">
        <v>1082</v>
      </c>
      <c r="C139" s="5" t="s">
        <v>170</v>
      </c>
      <c r="D139" s="5" t="s">
        <v>171</v>
      </c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x14ac:dyDescent="0.35">
      <c r="A140" s="5">
        <v>80</v>
      </c>
      <c r="B140" s="5" t="s">
        <v>1633</v>
      </c>
      <c r="C140" s="5" t="s">
        <v>173</v>
      </c>
      <c r="D140" s="5" t="s">
        <v>171</v>
      </c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x14ac:dyDescent="0.35">
      <c r="A141" s="5">
        <v>73</v>
      </c>
      <c r="B141" s="5" t="s">
        <v>1634</v>
      </c>
      <c r="C141" s="5" t="s">
        <v>175</v>
      </c>
      <c r="D141" s="5" t="s">
        <v>171</v>
      </c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x14ac:dyDescent="0.35">
      <c r="A142" s="5">
        <v>122</v>
      </c>
      <c r="B142" s="5" t="s">
        <v>1635</v>
      </c>
      <c r="C142" s="5" t="s">
        <v>177</v>
      </c>
      <c r="D142" s="5" t="s">
        <v>171</v>
      </c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x14ac:dyDescent="0.35">
      <c r="A143" s="9">
        <v>282</v>
      </c>
      <c r="B143" s="9" t="s">
        <v>178</v>
      </c>
      <c r="C143" s="9" t="s">
        <v>162</v>
      </c>
      <c r="D143" s="9" t="s">
        <v>171</v>
      </c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x14ac:dyDescent="0.35">
      <c r="A144" s="5">
        <v>113</v>
      </c>
      <c r="B144" s="5" t="s">
        <v>1636</v>
      </c>
      <c r="C144" s="5" t="s">
        <v>180</v>
      </c>
      <c r="D144" s="5" t="s">
        <v>181</v>
      </c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x14ac:dyDescent="0.35">
      <c r="A145" s="5">
        <v>52</v>
      </c>
      <c r="B145" s="5" t="s">
        <v>1637</v>
      </c>
      <c r="C145" s="5" t="s">
        <v>183</v>
      </c>
      <c r="D145" s="5" t="s">
        <v>181</v>
      </c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x14ac:dyDescent="0.35">
      <c r="A146" s="5">
        <v>44</v>
      </c>
      <c r="B146" s="5" t="s">
        <v>1638</v>
      </c>
      <c r="C146" s="5" t="s">
        <v>185</v>
      </c>
      <c r="D146" s="5" t="s">
        <v>181</v>
      </c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x14ac:dyDescent="0.35">
      <c r="A147" s="5">
        <v>25</v>
      </c>
      <c r="B147" s="5" t="s">
        <v>1639</v>
      </c>
      <c r="C147" s="5" t="s">
        <v>186</v>
      </c>
      <c r="D147" s="5" t="s">
        <v>181</v>
      </c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x14ac:dyDescent="0.35">
      <c r="A148" s="5">
        <v>23</v>
      </c>
      <c r="B148" s="5" t="s">
        <v>1157</v>
      </c>
      <c r="C148" s="5" t="s">
        <v>187</v>
      </c>
      <c r="D148" s="5" t="s">
        <v>181</v>
      </c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x14ac:dyDescent="0.35">
      <c r="A149" s="5">
        <v>25</v>
      </c>
      <c r="B149" s="5" t="s">
        <v>1639</v>
      </c>
      <c r="C149" s="5" t="s">
        <v>189</v>
      </c>
      <c r="D149" s="5" t="s">
        <v>181</v>
      </c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x14ac:dyDescent="0.35">
      <c r="A150" s="9">
        <v>282</v>
      </c>
      <c r="B150" s="9" t="s">
        <v>169</v>
      </c>
      <c r="C150" s="9" t="s">
        <v>162</v>
      </c>
      <c r="D150" s="9" t="s">
        <v>181</v>
      </c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x14ac:dyDescent="0.35">
      <c r="A151" s="5">
        <v>196</v>
      </c>
      <c r="B151" s="5" t="s">
        <v>1640</v>
      </c>
      <c r="C151" s="5" t="s">
        <v>191</v>
      </c>
      <c r="D151" s="5" t="s">
        <v>192</v>
      </c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x14ac:dyDescent="0.35">
      <c r="A152" s="5">
        <v>86</v>
      </c>
      <c r="B152" s="5" t="s">
        <v>1641</v>
      </c>
      <c r="C152" s="5" t="s">
        <v>194</v>
      </c>
      <c r="D152" s="5" t="s">
        <v>192</v>
      </c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x14ac:dyDescent="0.35">
      <c r="A153" s="9">
        <v>282</v>
      </c>
      <c r="B153" s="9" t="s">
        <v>178</v>
      </c>
      <c r="C153" s="9" t="s">
        <v>162</v>
      </c>
      <c r="D153" s="9" t="s">
        <v>192</v>
      </c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D52"/>
  <sheetViews>
    <sheetView workbookViewId="0"/>
  </sheetViews>
  <sheetFormatPr defaultRowHeight="14.5" x14ac:dyDescent="0.35"/>
  <cols>
    <col min="1" max="1" width="54" customWidth="1"/>
    <col min="2" max="2" width="23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1642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28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27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1258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1587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264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5983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4699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13789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1551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122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198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1643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7</v>
      </c>
      <c r="B22" s="5" t="s">
        <v>1644</v>
      </c>
      <c r="C22" s="5" t="s">
        <v>1645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1646</v>
      </c>
      <c r="C23" s="5" t="s">
        <v>1647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1646</v>
      </c>
      <c r="C24" s="5" t="s">
        <v>1648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1649</v>
      </c>
      <c r="C25" s="5" t="s">
        <v>1650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1649</v>
      </c>
      <c r="C26" s="5" t="s">
        <v>1651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1495</v>
      </c>
      <c r="C27" s="5" t="s">
        <v>1652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1649</v>
      </c>
      <c r="C28" s="5" t="s">
        <v>1653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5</v>
      </c>
      <c r="B29" s="5" t="s">
        <v>1654</v>
      </c>
      <c r="C29" s="5" t="s">
        <v>1655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3</v>
      </c>
      <c r="B30" s="5" t="s">
        <v>1495</v>
      </c>
      <c r="C30" s="5" t="s">
        <v>1656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1646</v>
      </c>
      <c r="C31" s="5" t="s">
        <v>1657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9">
        <v>27</v>
      </c>
      <c r="B32" s="9" t="s">
        <v>178</v>
      </c>
      <c r="C32" s="9" t="s">
        <v>162</v>
      </c>
      <c r="D32" s="9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24</v>
      </c>
      <c r="B33" s="5" t="s">
        <v>1658</v>
      </c>
      <c r="C33" s="5" t="s">
        <v>164</v>
      </c>
      <c r="D33" s="5" t="s">
        <v>165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1646</v>
      </c>
      <c r="C34" s="5" t="s">
        <v>167</v>
      </c>
      <c r="D34" s="5" t="s">
        <v>165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1646</v>
      </c>
      <c r="C35" s="5" t="s">
        <v>168</v>
      </c>
      <c r="D35" s="5" t="s">
        <v>165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1646</v>
      </c>
      <c r="C36" s="5" t="s">
        <v>277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9">
        <v>27</v>
      </c>
      <c r="B37" s="9" t="s">
        <v>255</v>
      </c>
      <c r="C37" s="9" t="s">
        <v>162</v>
      </c>
      <c r="D37" s="9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0</v>
      </c>
      <c r="B38" s="5" t="s">
        <v>188</v>
      </c>
      <c r="C38" s="5" t="s">
        <v>170</v>
      </c>
      <c r="D38" s="5" t="s">
        <v>171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8</v>
      </c>
      <c r="B39" s="5" t="s">
        <v>1659</v>
      </c>
      <c r="C39" s="5" t="s">
        <v>173</v>
      </c>
      <c r="D39" s="5" t="s">
        <v>171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5</v>
      </c>
      <c r="B40" s="5" t="s">
        <v>1654</v>
      </c>
      <c r="C40" s="5" t="s">
        <v>175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14</v>
      </c>
      <c r="B41" s="5" t="s">
        <v>1660</v>
      </c>
      <c r="C41" s="5" t="s">
        <v>177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9">
        <v>27</v>
      </c>
      <c r="B42" s="9" t="s">
        <v>178</v>
      </c>
      <c r="C42" s="9" t="s">
        <v>162</v>
      </c>
      <c r="D42" s="9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8</v>
      </c>
      <c r="B43" s="5" t="s">
        <v>1659</v>
      </c>
      <c r="C43" s="5" t="s">
        <v>180</v>
      </c>
      <c r="D43" s="5" t="s">
        <v>181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9</v>
      </c>
      <c r="B44" s="5" t="s">
        <v>279</v>
      </c>
      <c r="C44" s="5" t="s">
        <v>183</v>
      </c>
      <c r="D44" s="5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7</v>
      </c>
      <c r="B45" s="5" t="s">
        <v>1644</v>
      </c>
      <c r="C45" s="5" t="s">
        <v>185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2</v>
      </c>
      <c r="B46" s="5" t="s">
        <v>1649</v>
      </c>
      <c r="C46" s="5" t="s">
        <v>186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0</v>
      </c>
      <c r="B47" s="5" t="s">
        <v>188</v>
      </c>
      <c r="C47" s="5" t="s">
        <v>187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1646</v>
      </c>
      <c r="C48" s="5" t="s">
        <v>189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9">
        <v>27</v>
      </c>
      <c r="B49" s="9" t="s">
        <v>178</v>
      </c>
      <c r="C49" s="9" t="s">
        <v>162</v>
      </c>
      <c r="D49" s="9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8</v>
      </c>
      <c r="B50" s="5" t="s">
        <v>1659</v>
      </c>
      <c r="C50" s="5" t="s">
        <v>191</v>
      </c>
      <c r="D50" s="5" t="s">
        <v>192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19</v>
      </c>
      <c r="B51" s="5" t="s">
        <v>1661</v>
      </c>
      <c r="C51" s="5" t="s">
        <v>194</v>
      </c>
      <c r="D51" s="5" t="s">
        <v>192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9">
        <v>27</v>
      </c>
      <c r="B52" s="9" t="s">
        <v>178</v>
      </c>
      <c r="C52" s="9" t="s">
        <v>162</v>
      </c>
      <c r="D52" s="9" t="s">
        <v>192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D69"/>
  <sheetViews>
    <sheetView workbookViewId="0"/>
  </sheetViews>
  <sheetFormatPr defaultRowHeight="14.5" x14ac:dyDescent="0.35"/>
  <cols>
    <col min="1" max="1" width="59" customWidth="1"/>
    <col min="2" max="2" width="28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1662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29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76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1911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1502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263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6704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4235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14614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1676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287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200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1663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261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1664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1665</v>
      </c>
      <c r="C22" s="5" t="s">
        <v>1666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1667</v>
      </c>
      <c r="C23" s="5" t="s">
        <v>1668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1665</v>
      </c>
      <c r="C24" s="5" t="s">
        <v>1669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1667</v>
      </c>
      <c r="C25" s="5" t="s">
        <v>818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1665</v>
      </c>
      <c r="C26" s="5" t="s">
        <v>1670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1667</v>
      </c>
      <c r="C27" s="5" t="s">
        <v>1671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1667</v>
      </c>
      <c r="C28" s="5" t="s">
        <v>1672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1665</v>
      </c>
      <c r="C29" s="5" t="s">
        <v>1673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3</v>
      </c>
      <c r="B30" s="5" t="s">
        <v>1674</v>
      </c>
      <c r="C30" s="5" t="s">
        <v>1675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3</v>
      </c>
      <c r="B31" s="5" t="s">
        <v>1674</v>
      </c>
      <c r="C31" s="5" t="s">
        <v>1676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1667</v>
      </c>
      <c r="C32" s="5" t="s">
        <v>1677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4</v>
      </c>
      <c r="B33" s="5" t="s">
        <v>1250</v>
      </c>
      <c r="C33" s="5" t="s">
        <v>1678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2</v>
      </c>
      <c r="B34" s="5" t="s">
        <v>1667</v>
      </c>
      <c r="C34" s="5" t="s">
        <v>1679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1667</v>
      </c>
      <c r="C35" s="5" t="s">
        <v>1680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3</v>
      </c>
      <c r="B36" s="5" t="s">
        <v>1674</v>
      </c>
      <c r="C36" s="5" t="s">
        <v>228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4</v>
      </c>
      <c r="B37" s="5" t="s">
        <v>1250</v>
      </c>
      <c r="C37" s="5" t="s">
        <v>1681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1665</v>
      </c>
      <c r="C38" s="5" t="s">
        <v>1682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1665</v>
      </c>
      <c r="C39" s="5" t="s">
        <v>1683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5</v>
      </c>
      <c r="B40" s="5" t="s">
        <v>1684</v>
      </c>
      <c r="C40" s="5" t="s">
        <v>1685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1667</v>
      </c>
      <c r="C41" s="5" t="s">
        <v>1686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2</v>
      </c>
      <c r="B42" s="5" t="s">
        <v>1667</v>
      </c>
      <c r="C42" s="5" t="s">
        <v>1687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8</v>
      </c>
      <c r="B43" s="5" t="s">
        <v>1688</v>
      </c>
      <c r="C43" s="5" t="s">
        <v>1689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6</v>
      </c>
      <c r="B44" s="5" t="s">
        <v>1690</v>
      </c>
      <c r="C44" s="5" t="s">
        <v>1691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8</v>
      </c>
      <c r="B45" s="5" t="s">
        <v>1688</v>
      </c>
      <c r="C45" s="5" t="s">
        <v>1692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1665</v>
      </c>
      <c r="C46" s="5" t="s">
        <v>1693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2</v>
      </c>
      <c r="B47" s="5" t="s">
        <v>1667</v>
      </c>
      <c r="C47" s="5" t="s">
        <v>1694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1665</v>
      </c>
      <c r="C48" s="5" t="s">
        <v>1695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3</v>
      </c>
      <c r="B49" s="5" t="s">
        <v>1674</v>
      </c>
      <c r="C49" s="5" t="s">
        <v>1696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1665</v>
      </c>
      <c r="C50" s="5" t="s">
        <v>1697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9">
        <v>76</v>
      </c>
      <c r="B51" s="9" t="s">
        <v>1698</v>
      </c>
      <c r="C51" s="9" t="s">
        <v>162</v>
      </c>
      <c r="D51" s="9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75</v>
      </c>
      <c r="B52" s="5" t="s">
        <v>1699</v>
      </c>
      <c r="C52" s="5" t="s">
        <v>164</v>
      </c>
      <c r="D52" s="5" t="s">
        <v>165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</v>
      </c>
      <c r="B53" s="5" t="s">
        <v>1665</v>
      </c>
      <c r="C53" s="5" t="s">
        <v>167</v>
      </c>
      <c r="D53" s="5" t="s">
        <v>165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9">
        <v>76</v>
      </c>
      <c r="B54" s="9" t="s">
        <v>178</v>
      </c>
      <c r="C54" s="9" t="s">
        <v>162</v>
      </c>
      <c r="D54" s="9" t="s">
        <v>165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0</v>
      </c>
      <c r="B55" s="5" t="s">
        <v>188</v>
      </c>
      <c r="C55" s="5" t="s">
        <v>170</v>
      </c>
      <c r="D55" s="5" t="s">
        <v>171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29</v>
      </c>
      <c r="B56" s="5" t="s">
        <v>1700</v>
      </c>
      <c r="C56" s="5" t="s">
        <v>173</v>
      </c>
      <c r="D56" s="5" t="s">
        <v>171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17</v>
      </c>
      <c r="B57" s="5" t="s">
        <v>1701</v>
      </c>
      <c r="C57" s="5" t="s">
        <v>175</v>
      </c>
      <c r="D57" s="5" t="s">
        <v>171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30</v>
      </c>
      <c r="B58" s="5" t="s">
        <v>1702</v>
      </c>
      <c r="C58" s="5" t="s">
        <v>177</v>
      </c>
      <c r="D58" s="5" t="s">
        <v>171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9">
        <v>76</v>
      </c>
      <c r="B59" s="9" t="s">
        <v>178</v>
      </c>
      <c r="C59" s="9" t="s">
        <v>162</v>
      </c>
      <c r="D59" s="9" t="s">
        <v>171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16</v>
      </c>
      <c r="B60" s="5" t="s">
        <v>1703</v>
      </c>
      <c r="C60" s="5" t="s">
        <v>180</v>
      </c>
      <c r="D60" s="5" t="s">
        <v>181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17</v>
      </c>
      <c r="B61" s="5" t="s">
        <v>1701</v>
      </c>
      <c r="C61" s="5" t="s">
        <v>183</v>
      </c>
      <c r="D61" s="5" t="s">
        <v>181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23</v>
      </c>
      <c r="B62" s="5" t="s">
        <v>1704</v>
      </c>
      <c r="C62" s="5" t="s">
        <v>185</v>
      </c>
      <c r="D62" s="5" t="s">
        <v>181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14</v>
      </c>
      <c r="B63" s="5" t="s">
        <v>1705</v>
      </c>
      <c r="C63" s="5" t="s">
        <v>186</v>
      </c>
      <c r="D63" s="5" t="s">
        <v>181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3</v>
      </c>
      <c r="B64" s="5" t="s">
        <v>1674</v>
      </c>
      <c r="C64" s="5" t="s">
        <v>187</v>
      </c>
      <c r="D64" s="5" t="s">
        <v>181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3</v>
      </c>
      <c r="B65" s="5" t="s">
        <v>1674</v>
      </c>
      <c r="C65" s="5" t="s">
        <v>189</v>
      </c>
      <c r="D65" s="5" t="s">
        <v>181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9">
        <v>76</v>
      </c>
      <c r="B66" s="9" t="s">
        <v>178</v>
      </c>
      <c r="C66" s="9" t="s">
        <v>162</v>
      </c>
      <c r="D66" s="9" t="s">
        <v>181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37</v>
      </c>
      <c r="B67" s="5" t="s">
        <v>1706</v>
      </c>
      <c r="C67" s="5" t="s">
        <v>191</v>
      </c>
      <c r="D67" s="5" t="s">
        <v>192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39</v>
      </c>
      <c r="B68" s="5" t="s">
        <v>1707</v>
      </c>
      <c r="C68" s="5" t="s">
        <v>194</v>
      </c>
      <c r="D68" s="5" t="s">
        <v>192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9">
        <v>76</v>
      </c>
      <c r="B69" s="9" t="s">
        <v>178</v>
      </c>
      <c r="C69" s="9" t="s">
        <v>162</v>
      </c>
      <c r="D69" s="9" t="s">
        <v>192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D52"/>
  <sheetViews>
    <sheetView workbookViewId="0"/>
  </sheetViews>
  <sheetFormatPr defaultRowHeight="14.5" x14ac:dyDescent="0.35"/>
  <cols>
    <col min="1" max="1" width="55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1708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30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28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1097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1371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207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5685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3532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11893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1421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260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1709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3</v>
      </c>
      <c r="B22" s="5" t="s">
        <v>1710</v>
      </c>
      <c r="C22" s="5" t="s">
        <v>1711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1712</v>
      </c>
      <c r="C23" s="5" t="s">
        <v>1713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3</v>
      </c>
      <c r="B24" s="5" t="s">
        <v>1710</v>
      </c>
      <c r="C24" s="5" t="s">
        <v>1714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1715</v>
      </c>
      <c r="C25" s="5" t="s">
        <v>1716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1712</v>
      </c>
      <c r="C26" s="5" t="s">
        <v>1717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1710</v>
      </c>
      <c r="C27" s="5" t="s">
        <v>1718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6</v>
      </c>
      <c r="B28" s="5" t="s">
        <v>1719</v>
      </c>
      <c r="C28" s="5" t="s">
        <v>1720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1712</v>
      </c>
      <c r="C29" s="5" t="s">
        <v>1721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5</v>
      </c>
      <c r="B30" s="5" t="s">
        <v>1722</v>
      </c>
      <c r="C30" s="5" t="s">
        <v>1723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1715</v>
      </c>
      <c r="C31" s="5" t="s">
        <v>1724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1712</v>
      </c>
      <c r="C32" s="5" t="s">
        <v>1725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9">
        <v>28</v>
      </c>
      <c r="B33" s="9" t="s">
        <v>1045</v>
      </c>
      <c r="C33" s="9" t="s">
        <v>162</v>
      </c>
      <c r="D33" s="9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16</v>
      </c>
      <c r="B34" s="5" t="s">
        <v>1726</v>
      </c>
      <c r="C34" s="5" t="s">
        <v>164</v>
      </c>
      <c r="D34" s="5" t="s">
        <v>165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9</v>
      </c>
      <c r="B35" s="5" t="s">
        <v>1727</v>
      </c>
      <c r="C35" s="5" t="s">
        <v>167</v>
      </c>
      <c r="D35" s="5" t="s">
        <v>165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3</v>
      </c>
      <c r="B36" s="5" t="s">
        <v>1710</v>
      </c>
      <c r="C36" s="5" t="s">
        <v>250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9">
        <v>28</v>
      </c>
      <c r="B37" s="9" t="s">
        <v>255</v>
      </c>
      <c r="C37" s="9" t="s">
        <v>162</v>
      </c>
      <c r="D37" s="9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</v>
      </c>
      <c r="B38" s="5" t="s">
        <v>1715</v>
      </c>
      <c r="C38" s="5" t="s">
        <v>170</v>
      </c>
      <c r="D38" s="5" t="s">
        <v>171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9</v>
      </c>
      <c r="B39" s="5" t="s">
        <v>1727</v>
      </c>
      <c r="C39" s="5" t="s">
        <v>173</v>
      </c>
      <c r="D39" s="5" t="s">
        <v>171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4</v>
      </c>
      <c r="B40" s="5" t="s">
        <v>233</v>
      </c>
      <c r="C40" s="5" t="s">
        <v>175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13</v>
      </c>
      <c r="B41" s="5" t="s">
        <v>1728</v>
      </c>
      <c r="C41" s="5" t="s">
        <v>177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9">
        <v>28</v>
      </c>
      <c r="B42" s="9" t="s">
        <v>178</v>
      </c>
      <c r="C42" s="9" t="s">
        <v>162</v>
      </c>
      <c r="D42" s="9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4</v>
      </c>
      <c r="B43" s="5" t="s">
        <v>233</v>
      </c>
      <c r="C43" s="5" t="s">
        <v>180</v>
      </c>
      <c r="D43" s="5" t="s">
        <v>181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13</v>
      </c>
      <c r="B44" s="5" t="s">
        <v>1728</v>
      </c>
      <c r="C44" s="5" t="s">
        <v>183</v>
      </c>
      <c r="D44" s="5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6</v>
      </c>
      <c r="B45" s="5" t="s">
        <v>1719</v>
      </c>
      <c r="C45" s="5" t="s">
        <v>185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3</v>
      </c>
      <c r="B46" s="5" t="s">
        <v>1710</v>
      </c>
      <c r="C46" s="5" t="s">
        <v>186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2</v>
      </c>
      <c r="B47" s="5" t="s">
        <v>1715</v>
      </c>
      <c r="C47" s="5" t="s">
        <v>187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0</v>
      </c>
      <c r="B48" s="5" t="s">
        <v>188</v>
      </c>
      <c r="C48" s="5" t="s">
        <v>189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9">
        <v>28</v>
      </c>
      <c r="B49" s="9" t="s">
        <v>178</v>
      </c>
      <c r="C49" s="9" t="s">
        <v>162</v>
      </c>
      <c r="D49" s="9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13</v>
      </c>
      <c r="B50" s="5" t="s">
        <v>1728</v>
      </c>
      <c r="C50" s="5" t="s">
        <v>191</v>
      </c>
      <c r="D50" s="5" t="s">
        <v>192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15</v>
      </c>
      <c r="B51" s="5" t="s">
        <v>1729</v>
      </c>
      <c r="C51" s="5" t="s">
        <v>194</v>
      </c>
      <c r="D51" s="5" t="s">
        <v>192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9">
        <v>28</v>
      </c>
      <c r="B52" s="9" t="s">
        <v>178</v>
      </c>
      <c r="C52" s="9" t="s">
        <v>162</v>
      </c>
      <c r="D52" s="9" t="s">
        <v>192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D155"/>
  <sheetViews>
    <sheetView workbookViewId="0"/>
  </sheetViews>
  <sheetFormatPr defaultRowHeight="14.5" x14ac:dyDescent="0.35"/>
  <cols>
    <col min="1" max="1" width="52" customWidth="1"/>
    <col min="2" max="2" width="21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1730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31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357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2651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931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8743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6259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18838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2213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1374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282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445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1731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1732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1733</v>
      </c>
      <c r="C22" s="5" t="s">
        <v>1734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1733</v>
      </c>
      <c r="C23" s="5" t="s">
        <v>1735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9</v>
      </c>
      <c r="B24" s="5" t="s">
        <v>1736</v>
      </c>
      <c r="C24" s="5" t="s">
        <v>1737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4</v>
      </c>
      <c r="B25" s="5" t="s">
        <v>1386</v>
      </c>
      <c r="C25" s="5" t="s">
        <v>1738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1739</v>
      </c>
      <c r="C26" s="5" t="s">
        <v>1740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1739</v>
      </c>
      <c r="C27" s="5" t="s">
        <v>1741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1733</v>
      </c>
      <c r="C28" s="5" t="s">
        <v>1742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11</v>
      </c>
      <c r="B29" s="5" t="s">
        <v>1743</v>
      </c>
      <c r="C29" s="5" t="s">
        <v>1744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3</v>
      </c>
      <c r="B30" s="5" t="s">
        <v>1745</v>
      </c>
      <c r="C30" s="5" t="s">
        <v>1746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5</v>
      </c>
      <c r="B31" s="5" t="s">
        <v>1747</v>
      </c>
      <c r="C31" s="5" t="s">
        <v>1748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1739</v>
      </c>
      <c r="C32" s="5" t="s">
        <v>1749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3</v>
      </c>
      <c r="B33" s="5" t="s">
        <v>1745</v>
      </c>
      <c r="C33" s="5" t="s">
        <v>1750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2</v>
      </c>
      <c r="B34" s="5" t="s">
        <v>1739</v>
      </c>
      <c r="C34" s="5" t="s">
        <v>1751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4</v>
      </c>
      <c r="B35" s="5" t="s">
        <v>1386</v>
      </c>
      <c r="C35" s="5" t="s">
        <v>1752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4</v>
      </c>
      <c r="B36" s="5" t="s">
        <v>1386</v>
      </c>
      <c r="C36" s="5" t="s">
        <v>1753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1733</v>
      </c>
      <c r="C37" s="5" t="s">
        <v>1754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3</v>
      </c>
      <c r="B38" s="5" t="s">
        <v>1745</v>
      </c>
      <c r="C38" s="5" t="s">
        <v>1755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1739</v>
      </c>
      <c r="C39" s="5" t="s">
        <v>1756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7</v>
      </c>
      <c r="B40" s="5" t="s">
        <v>1757</v>
      </c>
      <c r="C40" s="5" t="s">
        <v>1758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1739</v>
      </c>
      <c r="C41" s="5" t="s">
        <v>1759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2</v>
      </c>
      <c r="B42" s="5" t="s">
        <v>1739</v>
      </c>
      <c r="C42" s="5" t="s">
        <v>1760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6</v>
      </c>
      <c r="B43" s="5" t="s">
        <v>1761</v>
      </c>
      <c r="C43" s="5" t="s">
        <v>1762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6</v>
      </c>
      <c r="B44" s="5" t="s">
        <v>1761</v>
      </c>
      <c r="C44" s="5" t="s">
        <v>1763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1733</v>
      </c>
      <c r="C45" s="5" t="s">
        <v>1764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1733</v>
      </c>
      <c r="C46" s="5" t="s">
        <v>1765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2</v>
      </c>
      <c r="B47" s="5" t="s">
        <v>1739</v>
      </c>
      <c r="C47" s="5" t="s">
        <v>1766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1733</v>
      </c>
      <c r="C48" s="5" t="s">
        <v>1767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8</v>
      </c>
      <c r="B49" s="5" t="s">
        <v>1768</v>
      </c>
      <c r="C49" s="5" t="s">
        <v>1769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3</v>
      </c>
      <c r="B50" s="5" t="s">
        <v>1745</v>
      </c>
      <c r="C50" s="5" t="s">
        <v>1770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1733</v>
      </c>
      <c r="C51" s="5" t="s">
        <v>1771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11</v>
      </c>
      <c r="B52" s="5" t="s">
        <v>1743</v>
      </c>
      <c r="C52" s="5" t="s">
        <v>1772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</v>
      </c>
      <c r="B53" s="5" t="s">
        <v>1739</v>
      </c>
      <c r="C53" s="5" t="s">
        <v>1773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3</v>
      </c>
      <c r="B54" s="5" t="s">
        <v>1745</v>
      </c>
      <c r="C54" s="5" t="s">
        <v>1774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4</v>
      </c>
      <c r="B55" s="5" t="s">
        <v>1386</v>
      </c>
      <c r="C55" s="5" t="s">
        <v>1775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11</v>
      </c>
      <c r="B56" s="5" t="s">
        <v>1743</v>
      </c>
      <c r="C56" s="5" t="s">
        <v>1776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4</v>
      </c>
      <c r="B57" s="5" t="s">
        <v>1386</v>
      </c>
      <c r="C57" s="5" t="s">
        <v>1777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2</v>
      </c>
      <c r="B58" s="5" t="s">
        <v>1739</v>
      </c>
      <c r="C58" s="5" t="s">
        <v>1778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7</v>
      </c>
      <c r="B59" s="5" t="s">
        <v>1757</v>
      </c>
      <c r="C59" s="5" t="s">
        <v>1779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4</v>
      </c>
      <c r="B60" s="5" t="s">
        <v>1386</v>
      </c>
      <c r="C60" s="5" t="s">
        <v>1780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6</v>
      </c>
      <c r="B61" s="5" t="s">
        <v>1761</v>
      </c>
      <c r="C61" s="5" t="s">
        <v>1781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</v>
      </c>
      <c r="B62" s="5" t="s">
        <v>1733</v>
      </c>
      <c r="C62" s="5" t="s">
        <v>1782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</v>
      </c>
      <c r="B63" s="5" t="s">
        <v>1733</v>
      </c>
      <c r="C63" s="5" t="s">
        <v>1783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3</v>
      </c>
      <c r="B64" s="5" t="s">
        <v>1745</v>
      </c>
      <c r="C64" s="5" t="s">
        <v>1784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1</v>
      </c>
      <c r="B65" s="5" t="s">
        <v>1733</v>
      </c>
      <c r="C65" s="5" t="s">
        <v>1785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2</v>
      </c>
      <c r="B66" s="5" t="s">
        <v>1739</v>
      </c>
      <c r="C66" s="5" t="s">
        <v>1786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2</v>
      </c>
      <c r="B67" s="5" t="s">
        <v>1739</v>
      </c>
      <c r="C67" s="5" t="s">
        <v>1787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3</v>
      </c>
      <c r="B68" s="5" t="s">
        <v>1745</v>
      </c>
      <c r="C68" s="5" t="s">
        <v>1788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20</v>
      </c>
      <c r="B69" s="5" t="s">
        <v>1789</v>
      </c>
      <c r="C69" s="5" t="s">
        <v>1790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6</v>
      </c>
      <c r="B70" s="5" t="s">
        <v>1761</v>
      </c>
      <c r="C70" s="5" t="s">
        <v>1791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1</v>
      </c>
      <c r="B71" s="5" t="s">
        <v>1733</v>
      </c>
      <c r="C71" s="5" t="s">
        <v>1792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1</v>
      </c>
      <c r="B72" s="5" t="s">
        <v>1733</v>
      </c>
      <c r="C72" s="5" t="s">
        <v>1793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3</v>
      </c>
      <c r="B73" s="5" t="s">
        <v>1745</v>
      </c>
      <c r="C73" s="5" t="s">
        <v>1794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1</v>
      </c>
      <c r="B74" s="5" t="s">
        <v>1733</v>
      </c>
      <c r="C74" s="5" t="s">
        <v>1795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2</v>
      </c>
      <c r="B75" s="5" t="s">
        <v>1739</v>
      </c>
      <c r="C75" s="5" t="s">
        <v>1796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2</v>
      </c>
      <c r="B76" s="5" t="s">
        <v>1739</v>
      </c>
      <c r="C76" s="5" t="s">
        <v>1797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2</v>
      </c>
      <c r="B77" s="5" t="s">
        <v>1739</v>
      </c>
      <c r="C77" s="5" t="s">
        <v>1798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2</v>
      </c>
      <c r="B78" s="5" t="s">
        <v>1739</v>
      </c>
      <c r="C78" s="5" t="s">
        <v>1799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2</v>
      </c>
      <c r="B79" s="5" t="s">
        <v>1739</v>
      </c>
      <c r="C79" s="5" t="s">
        <v>1800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2</v>
      </c>
      <c r="B80" s="5" t="s">
        <v>1739</v>
      </c>
      <c r="C80" s="5" t="s">
        <v>1801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5</v>
      </c>
      <c r="B81" s="5" t="s">
        <v>1747</v>
      </c>
      <c r="C81" s="5" t="s">
        <v>1802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3</v>
      </c>
      <c r="B82" s="5" t="s">
        <v>1745</v>
      </c>
      <c r="C82" s="5" t="s">
        <v>1803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2</v>
      </c>
      <c r="B83" s="5" t="s">
        <v>1739</v>
      </c>
      <c r="C83" s="5" t="s">
        <v>1804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5</v>
      </c>
      <c r="B84" s="5" t="s">
        <v>1747</v>
      </c>
      <c r="C84" s="5" t="s">
        <v>1805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3</v>
      </c>
      <c r="B85" s="5" t="s">
        <v>1745</v>
      </c>
      <c r="C85" s="5" t="s">
        <v>1806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4</v>
      </c>
      <c r="B86" s="5" t="s">
        <v>1386</v>
      </c>
      <c r="C86" s="5" t="s">
        <v>1807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5</v>
      </c>
      <c r="B87" s="5" t="s">
        <v>1747</v>
      </c>
      <c r="C87" s="5" t="s">
        <v>1808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4</v>
      </c>
      <c r="B88" s="5" t="s">
        <v>1386</v>
      </c>
      <c r="C88" s="5" t="s">
        <v>1809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5</v>
      </c>
      <c r="B89" s="5" t="s">
        <v>1747</v>
      </c>
      <c r="C89" s="5" t="s">
        <v>1810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1</v>
      </c>
      <c r="B90" s="5" t="s">
        <v>1733</v>
      </c>
      <c r="C90" s="5" t="s">
        <v>1811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3</v>
      </c>
      <c r="B91" s="5" t="s">
        <v>1745</v>
      </c>
      <c r="C91" s="5" t="s">
        <v>1812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3</v>
      </c>
      <c r="B92" s="5" t="s">
        <v>1745</v>
      </c>
      <c r="C92" s="5" t="s">
        <v>1813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1</v>
      </c>
      <c r="B93" s="5" t="s">
        <v>1733</v>
      </c>
      <c r="C93" s="5" t="s">
        <v>1814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2</v>
      </c>
      <c r="B94" s="5" t="s">
        <v>1739</v>
      </c>
      <c r="C94" s="5" t="s">
        <v>1815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2</v>
      </c>
      <c r="B95" s="5" t="s">
        <v>1739</v>
      </c>
      <c r="C95" s="5" t="s">
        <v>1816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3</v>
      </c>
      <c r="B96" s="5" t="s">
        <v>1745</v>
      </c>
      <c r="C96" s="5" t="s">
        <v>1817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1</v>
      </c>
      <c r="B97" s="5" t="s">
        <v>1733</v>
      </c>
      <c r="C97" s="5" t="s">
        <v>1818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1</v>
      </c>
      <c r="B98" s="5" t="s">
        <v>1733</v>
      </c>
      <c r="C98" s="5" t="s">
        <v>1819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3</v>
      </c>
      <c r="B99" s="5" t="s">
        <v>1745</v>
      </c>
      <c r="C99" s="5" t="s">
        <v>1820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1</v>
      </c>
      <c r="B100" s="5" t="s">
        <v>1733</v>
      </c>
      <c r="C100" s="5" t="s">
        <v>1821</v>
      </c>
      <c r="D100" s="5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1</v>
      </c>
      <c r="B101" s="5" t="s">
        <v>1733</v>
      </c>
      <c r="C101" s="5" t="s">
        <v>1822</v>
      </c>
      <c r="D101" s="5" t="s">
        <v>134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2</v>
      </c>
      <c r="B102" s="5" t="s">
        <v>1739</v>
      </c>
      <c r="C102" s="5" t="s">
        <v>1823</v>
      </c>
      <c r="D102" s="5" t="s">
        <v>134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4</v>
      </c>
      <c r="B103" s="5" t="s">
        <v>1386</v>
      </c>
      <c r="C103" s="5" t="s">
        <v>1824</v>
      </c>
      <c r="D103" s="5" t="s">
        <v>134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1</v>
      </c>
      <c r="B104" s="5" t="s">
        <v>1733</v>
      </c>
      <c r="C104" s="5" t="s">
        <v>1825</v>
      </c>
      <c r="D104" s="5" t="s">
        <v>134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6</v>
      </c>
      <c r="B105" s="5" t="s">
        <v>1761</v>
      </c>
      <c r="C105" s="5" t="s">
        <v>1826</v>
      </c>
      <c r="D105" s="5" t="s">
        <v>134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4</v>
      </c>
      <c r="B106" s="5" t="s">
        <v>1386</v>
      </c>
      <c r="C106" s="5" t="s">
        <v>1827</v>
      </c>
      <c r="D106" s="5" t="s">
        <v>134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1</v>
      </c>
      <c r="B107" s="5" t="s">
        <v>1733</v>
      </c>
      <c r="C107" s="5" t="s">
        <v>1828</v>
      </c>
      <c r="D107" s="5" t="s">
        <v>134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3</v>
      </c>
      <c r="B108" s="5" t="s">
        <v>1745</v>
      </c>
      <c r="C108" s="5" t="s">
        <v>1829</v>
      </c>
      <c r="D108" s="5" t="s">
        <v>134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3</v>
      </c>
      <c r="B109" s="5" t="s">
        <v>1745</v>
      </c>
      <c r="C109" s="5" t="s">
        <v>1830</v>
      </c>
      <c r="D109" s="5" t="s">
        <v>134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1</v>
      </c>
      <c r="B110" s="5" t="s">
        <v>1733</v>
      </c>
      <c r="C110" s="5" t="s">
        <v>1831</v>
      </c>
      <c r="D110" s="5" t="s">
        <v>134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6</v>
      </c>
      <c r="B111" s="5" t="s">
        <v>1761</v>
      </c>
      <c r="C111" s="5" t="s">
        <v>1832</v>
      </c>
      <c r="D111" s="5" t="s">
        <v>134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3</v>
      </c>
      <c r="B112" s="5" t="s">
        <v>1745</v>
      </c>
      <c r="C112" s="5" t="s">
        <v>1833</v>
      </c>
      <c r="D112" s="5" t="s">
        <v>134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5">
        <v>1</v>
      </c>
      <c r="B113" s="5" t="s">
        <v>1733</v>
      </c>
      <c r="C113" s="5" t="s">
        <v>1834</v>
      </c>
      <c r="D113" s="5" t="s">
        <v>134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5">
        <v>2</v>
      </c>
      <c r="B114" s="5" t="s">
        <v>1739</v>
      </c>
      <c r="C114" s="5" t="s">
        <v>1835</v>
      </c>
      <c r="D114" s="5" t="s">
        <v>134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3</v>
      </c>
      <c r="B115" s="5" t="s">
        <v>1745</v>
      </c>
      <c r="C115" s="5" t="s">
        <v>1836</v>
      </c>
      <c r="D115" s="5" t="s">
        <v>134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5">
        <v>2</v>
      </c>
      <c r="B116" s="5" t="s">
        <v>1739</v>
      </c>
      <c r="C116" s="5" t="s">
        <v>1837</v>
      </c>
      <c r="D116" s="5" t="s">
        <v>134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5">
        <v>2</v>
      </c>
      <c r="B117" s="5" t="s">
        <v>1739</v>
      </c>
      <c r="C117" s="5" t="s">
        <v>1838</v>
      </c>
      <c r="D117" s="5" t="s">
        <v>134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5">
        <v>5</v>
      </c>
      <c r="B118" s="5" t="s">
        <v>1747</v>
      </c>
      <c r="C118" s="5" t="s">
        <v>1839</v>
      </c>
      <c r="D118" s="5" t="s">
        <v>134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5">
        <v>1</v>
      </c>
      <c r="B119" s="5" t="s">
        <v>1733</v>
      </c>
      <c r="C119" s="5" t="s">
        <v>1840</v>
      </c>
      <c r="D119" s="5" t="s">
        <v>134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5">
        <v>1</v>
      </c>
      <c r="B120" s="5" t="s">
        <v>1733</v>
      </c>
      <c r="C120" s="5" t="s">
        <v>1841</v>
      </c>
      <c r="D120" s="5" t="s">
        <v>134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5">
        <v>4</v>
      </c>
      <c r="B121" s="5" t="s">
        <v>1386</v>
      </c>
      <c r="C121" s="5" t="s">
        <v>1842</v>
      </c>
      <c r="D121" s="5" t="s">
        <v>134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35">
      <c r="A122" s="5">
        <v>1</v>
      </c>
      <c r="B122" s="5" t="s">
        <v>1733</v>
      </c>
      <c r="C122" s="5" t="s">
        <v>1843</v>
      </c>
      <c r="D122" s="5" t="s">
        <v>134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35">
      <c r="A123" s="5">
        <v>2</v>
      </c>
      <c r="B123" s="5" t="s">
        <v>1739</v>
      </c>
      <c r="C123" s="5" t="s">
        <v>1844</v>
      </c>
      <c r="D123" s="5" t="s">
        <v>134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x14ac:dyDescent="0.35">
      <c r="A124" s="5">
        <v>2</v>
      </c>
      <c r="B124" s="5" t="s">
        <v>1739</v>
      </c>
      <c r="C124" s="5" t="s">
        <v>1845</v>
      </c>
      <c r="D124" s="5" t="s">
        <v>134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x14ac:dyDescent="0.35">
      <c r="A125" s="5">
        <v>10</v>
      </c>
      <c r="B125" s="5" t="s">
        <v>1846</v>
      </c>
      <c r="C125" s="5" t="s">
        <v>1847</v>
      </c>
      <c r="D125" s="5" t="s">
        <v>134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x14ac:dyDescent="0.35">
      <c r="A126" s="5">
        <v>4</v>
      </c>
      <c r="B126" s="5" t="s">
        <v>1386</v>
      </c>
      <c r="C126" s="5" t="s">
        <v>1848</v>
      </c>
      <c r="D126" s="5" t="s">
        <v>134</v>
      </c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x14ac:dyDescent="0.35">
      <c r="A127" s="5">
        <v>1</v>
      </c>
      <c r="B127" s="5" t="s">
        <v>1733</v>
      </c>
      <c r="C127" s="5" t="s">
        <v>1849</v>
      </c>
      <c r="D127" s="5" t="s">
        <v>134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x14ac:dyDescent="0.35">
      <c r="A128" s="5">
        <v>6</v>
      </c>
      <c r="B128" s="5" t="s">
        <v>1761</v>
      </c>
      <c r="C128" s="5" t="s">
        <v>1850</v>
      </c>
      <c r="D128" s="5" t="s">
        <v>134</v>
      </c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x14ac:dyDescent="0.35">
      <c r="A129" s="5">
        <v>1</v>
      </c>
      <c r="B129" s="5" t="s">
        <v>1733</v>
      </c>
      <c r="C129" s="5" t="s">
        <v>1851</v>
      </c>
      <c r="D129" s="5" t="s">
        <v>134</v>
      </c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x14ac:dyDescent="0.35">
      <c r="A130" s="5">
        <v>1</v>
      </c>
      <c r="B130" s="5" t="s">
        <v>1733</v>
      </c>
      <c r="C130" s="5" t="s">
        <v>1852</v>
      </c>
      <c r="D130" s="5" t="s">
        <v>134</v>
      </c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x14ac:dyDescent="0.35">
      <c r="A131" s="5">
        <v>3</v>
      </c>
      <c r="B131" s="5" t="s">
        <v>1745</v>
      </c>
      <c r="C131" s="5" t="s">
        <v>1853</v>
      </c>
      <c r="D131" s="5" t="s">
        <v>134</v>
      </c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x14ac:dyDescent="0.35">
      <c r="A132" s="5">
        <v>1</v>
      </c>
      <c r="B132" s="5" t="s">
        <v>1733</v>
      </c>
      <c r="C132" s="5" t="s">
        <v>1854</v>
      </c>
      <c r="D132" s="5" t="s">
        <v>134</v>
      </c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x14ac:dyDescent="0.35">
      <c r="A133" s="5">
        <v>1</v>
      </c>
      <c r="B133" s="5" t="s">
        <v>1733</v>
      </c>
      <c r="C133" s="5" t="s">
        <v>1855</v>
      </c>
      <c r="D133" s="5" t="s">
        <v>134</v>
      </c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x14ac:dyDescent="0.35">
      <c r="A134" s="9">
        <v>357</v>
      </c>
      <c r="B134" s="9" t="s">
        <v>1198</v>
      </c>
      <c r="C134" s="9" t="s">
        <v>162</v>
      </c>
      <c r="D134" s="9" t="s">
        <v>134</v>
      </c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x14ac:dyDescent="0.35">
      <c r="A135" s="5">
        <v>303</v>
      </c>
      <c r="B135" s="5" t="s">
        <v>1856</v>
      </c>
      <c r="C135" s="5" t="s">
        <v>164</v>
      </c>
      <c r="D135" s="5" t="s">
        <v>165</v>
      </c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x14ac:dyDescent="0.35">
      <c r="A136" s="5">
        <v>9</v>
      </c>
      <c r="B136" s="5" t="s">
        <v>1736</v>
      </c>
      <c r="C136" s="5" t="s">
        <v>166</v>
      </c>
      <c r="D136" s="5" t="s">
        <v>165</v>
      </c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x14ac:dyDescent="0.35">
      <c r="A137" s="5">
        <v>14</v>
      </c>
      <c r="B137" s="5" t="s">
        <v>1857</v>
      </c>
      <c r="C137" s="5" t="s">
        <v>167</v>
      </c>
      <c r="D137" s="5" t="s">
        <v>165</v>
      </c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x14ac:dyDescent="0.35">
      <c r="A138" s="5">
        <v>20</v>
      </c>
      <c r="B138" s="5" t="s">
        <v>1789</v>
      </c>
      <c r="C138" s="5" t="s">
        <v>168</v>
      </c>
      <c r="D138" s="5" t="s">
        <v>165</v>
      </c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x14ac:dyDescent="0.35">
      <c r="A139" s="5">
        <v>11</v>
      </c>
      <c r="B139" s="5" t="s">
        <v>1743</v>
      </c>
      <c r="C139" s="5" t="s">
        <v>250</v>
      </c>
      <c r="D139" s="5" t="s">
        <v>165</v>
      </c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x14ac:dyDescent="0.35">
      <c r="A140" s="9">
        <v>357</v>
      </c>
      <c r="B140" s="9" t="s">
        <v>255</v>
      </c>
      <c r="C140" s="9" t="s">
        <v>162</v>
      </c>
      <c r="D140" s="9" t="s">
        <v>165</v>
      </c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x14ac:dyDescent="0.35">
      <c r="A141" s="5">
        <v>21</v>
      </c>
      <c r="B141" s="5" t="s">
        <v>1858</v>
      </c>
      <c r="C141" s="5" t="s">
        <v>170</v>
      </c>
      <c r="D141" s="5" t="s">
        <v>171</v>
      </c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x14ac:dyDescent="0.35">
      <c r="A142" s="5">
        <v>126</v>
      </c>
      <c r="B142" s="5" t="s">
        <v>1859</v>
      </c>
      <c r="C142" s="5" t="s">
        <v>173</v>
      </c>
      <c r="D142" s="5" t="s">
        <v>171</v>
      </c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x14ac:dyDescent="0.35">
      <c r="A143" s="5">
        <v>61</v>
      </c>
      <c r="B143" s="5" t="s">
        <v>1860</v>
      </c>
      <c r="C143" s="5" t="s">
        <v>175</v>
      </c>
      <c r="D143" s="5" t="s">
        <v>171</v>
      </c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x14ac:dyDescent="0.35">
      <c r="A144" s="5">
        <v>149</v>
      </c>
      <c r="B144" s="5" t="s">
        <v>1861</v>
      </c>
      <c r="C144" s="5" t="s">
        <v>177</v>
      </c>
      <c r="D144" s="5" t="s">
        <v>171</v>
      </c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x14ac:dyDescent="0.35">
      <c r="A145" s="9">
        <v>357</v>
      </c>
      <c r="B145" s="9" t="s">
        <v>178</v>
      </c>
      <c r="C145" s="9" t="s">
        <v>162</v>
      </c>
      <c r="D145" s="9" t="s">
        <v>171</v>
      </c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x14ac:dyDescent="0.35">
      <c r="A146" s="5">
        <v>224</v>
      </c>
      <c r="B146" s="5" t="s">
        <v>1862</v>
      </c>
      <c r="C146" s="5" t="s">
        <v>180</v>
      </c>
      <c r="D146" s="5" t="s">
        <v>181</v>
      </c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x14ac:dyDescent="0.35">
      <c r="A147" s="5">
        <v>59</v>
      </c>
      <c r="B147" s="5" t="s">
        <v>1863</v>
      </c>
      <c r="C147" s="5" t="s">
        <v>183</v>
      </c>
      <c r="D147" s="5" t="s">
        <v>181</v>
      </c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x14ac:dyDescent="0.35">
      <c r="A148" s="5">
        <v>34</v>
      </c>
      <c r="B148" s="5" t="s">
        <v>270</v>
      </c>
      <c r="C148" s="5" t="s">
        <v>185</v>
      </c>
      <c r="D148" s="5" t="s">
        <v>181</v>
      </c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x14ac:dyDescent="0.35">
      <c r="A149" s="5">
        <v>24</v>
      </c>
      <c r="B149" s="5" t="s">
        <v>1864</v>
      </c>
      <c r="C149" s="5" t="s">
        <v>186</v>
      </c>
      <c r="D149" s="5" t="s">
        <v>181</v>
      </c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x14ac:dyDescent="0.35">
      <c r="A150" s="5">
        <v>11</v>
      </c>
      <c r="B150" s="5" t="s">
        <v>1743</v>
      </c>
      <c r="C150" s="5" t="s">
        <v>187</v>
      </c>
      <c r="D150" s="5" t="s">
        <v>181</v>
      </c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x14ac:dyDescent="0.35">
      <c r="A151" s="5">
        <v>5</v>
      </c>
      <c r="B151" s="5" t="s">
        <v>1747</v>
      </c>
      <c r="C151" s="5" t="s">
        <v>189</v>
      </c>
      <c r="D151" s="5" t="s">
        <v>181</v>
      </c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x14ac:dyDescent="0.35">
      <c r="A152" s="9">
        <v>357</v>
      </c>
      <c r="B152" s="9" t="s">
        <v>178</v>
      </c>
      <c r="C152" s="9" t="s">
        <v>162</v>
      </c>
      <c r="D152" s="9" t="s">
        <v>181</v>
      </c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x14ac:dyDescent="0.35">
      <c r="A153" s="5">
        <v>111</v>
      </c>
      <c r="B153" s="5" t="s">
        <v>1865</v>
      </c>
      <c r="C153" s="5" t="s">
        <v>191</v>
      </c>
      <c r="D153" s="5" t="s">
        <v>192</v>
      </c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x14ac:dyDescent="0.35">
      <c r="A154" s="5">
        <v>246</v>
      </c>
      <c r="B154" s="5" t="s">
        <v>1866</v>
      </c>
      <c r="C154" s="5" t="s">
        <v>194</v>
      </c>
      <c r="D154" s="5" t="s">
        <v>192</v>
      </c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x14ac:dyDescent="0.35">
      <c r="A155" s="9">
        <v>357</v>
      </c>
      <c r="B155" s="9" t="s">
        <v>178</v>
      </c>
      <c r="C155" s="9" t="s">
        <v>162</v>
      </c>
      <c r="D155" s="9" t="s">
        <v>192</v>
      </c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D87"/>
  <sheetViews>
    <sheetView workbookViewId="0"/>
  </sheetViews>
  <sheetFormatPr defaultRowHeight="14.5" x14ac:dyDescent="0.35"/>
  <cols>
    <col min="1" max="1" width="54" customWidth="1"/>
    <col min="2" max="2" width="23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1867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32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128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1632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1604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7826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4533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15846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1979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200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403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285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1868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1869</v>
      </c>
      <c r="C22" s="5" t="s">
        <v>1870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1871</v>
      </c>
      <c r="C23" s="5" t="s">
        <v>1872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1873</v>
      </c>
      <c r="C24" s="5" t="s">
        <v>1874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1873</v>
      </c>
      <c r="C25" s="5" t="s">
        <v>1875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1869</v>
      </c>
      <c r="C26" s="5" t="s">
        <v>1876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4</v>
      </c>
      <c r="B27" s="5" t="s">
        <v>1877</v>
      </c>
      <c r="C27" s="5" t="s">
        <v>1878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1873</v>
      </c>
      <c r="C28" s="5" t="s">
        <v>1879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1869</v>
      </c>
      <c r="C29" s="5" t="s">
        <v>1880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1869</v>
      </c>
      <c r="C30" s="5" t="s">
        <v>1881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1873</v>
      </c>
      <c r="C31" s="5" t="s">
        <v>1882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4</v>
      </c>
      <c r="B32" s="5" t="s">
        <v>1877</v>
      </c>
      <c r="C32" s="5" t="s">
        <v>1883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2</v>
      </c>
      <c r="B33" s="5" t="s">
        <v>1873</v>
      </c>
      <c r="C33" s="5" t="s">
        <v>1884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1869</v>
      </c>
      <c r="C34" s="5" t="s">
        <v>1885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1873</v>
      </c>
      <c r="C35" s="5" t="s">
        <v>1886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1873</v>
      </c>
      <c r="C36" s="5" t="s">
        <v>1887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6</v>
      </c>
      <c r="B37" s="5" t="s">
        <v>1888</v>
      </c>
      <c r="C37" s="5" t="s">
        <v>1889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5</v>
      </c>
      <c r="B38" s="5" t="s">
        <v>1890</v>
      </c>
      <c r="C38" s="5" t="s">
        <v>1891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1869</v>
      </c>
      <c r="C39" s="5" t="s">
        <v>1892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1873</v>
      </c>
      <c r="C40" s="5" t="s">
        <v>1893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3</v>
      </c>
      <c r="B41" s="5" t="s">
        <v>1871</v>
      </c>
      <c r="C41" s="5" t="s">
        <v>1894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4</v>
      </c>
      <c r="B42" s="5" t="s">
        <v>1877</v>
      </c>
      <c r="C42" s="5" t="s">
        <v>1895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1869</v>
      </c>
      <c r="C43" s="5" t="s">
        <v>1896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4</v>
      </c>
      <c r="B44" s="5" t="s">
        <v>1877</v>
      </c>
      <c r="C44" s="5" t="s">
        <v>1897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5</v>
      </c>
      <c r="B45" s="5" t="s">
        <v>1890</v>
      </c>
      <c r="C45" s="5" t="s">
        <v>1898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1869</v>
      </c>
      <c r="C46" s="5" t="s">
        <v>1899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3</v>
      </c>
      <c r="B47" s="5" t="s">
        <v>1871</v>
      </c>
      <c r="C47" s="5" t="s">
        <v>1900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8</v>
      </c>
      <c r="B48" s="5" t="s">
        <v>1901</v>
      </c>
      <c r="C48" s="5" t="s">
        <v>1902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1869</v>
      </c>
      <c r="C49" s="5" t="s">
        <v>1903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3</v>
      </c>
      <c r="B50" s="5" t="s">
        <v>1871</v>
      </c>
      <c r="C50" s="5" t="s">
        <v>1904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8</v>
      </c>
      <c r="B51" s="5" t="s">
        <v>1901</v>
      </c>
      <c r="C51" s="5" t="s">
        <v>1905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3</v>
      </c>
      <c r="B52" s="5" t="s">
        <v>1871</v>
      </c>
      <c r="C52" s="5" t="s">
        <v>1906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4</v>
      </c>
      <c r="B53" s="5" t="s">
        <v>1877</v>
      </c>
      <c r="C53" s="5" t="s">
        <v>1907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3</v>
      </c>
      <c r="B54" s="5" t="s">
        <v>1871</v>
      </c>
      <c r="C54" s="5" t="s">
        <v>1908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3</v>
      </c>
      <c r="B55" s="5" t="s">
        <v>1871</v>
      </c>
      <c r="C55" s="5" t="s">
        <v>1909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4</v>
      </c>
      <c r="B56" s="5" t="s">
        <v>1877</v>
      </c>
      <c r="C56" s="5" t="s">
        <v>1910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8</v>
      </c>
      <c r="B57" s="5" t="s">
        <v>1901</v>
      </c>
      <c r="C57" s="5" t="s">
        <v>1911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5</v>
      </c>
      <c r="B58" s="5" t="s">
        <v>1890</v>
      </c>
      <c r="C58" s="5" t="s">
        <v>1912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</v>
      </c>
      <c r="B59" s="5" t="s">
        <v>1869</v>
      </c>
      <c r="C59" s="5" t="s">
        <v>1913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3</v>
      </c>
      <c r="B60" s="5" t="s">
        <v>1871</v>
      </c>
      <c r="C60" s="5" t="s">
        <v>291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1</v>
      </c>
      <c r="B61" s="5" t="s">
        <v>1869</v>
      </c>
      <c r="C61" s="5" t="s">
        <v>1914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</v>
      </c>
      <c r="B62" s="5" t="s">
        <v>1869</v>
      </c>
      <c r="C62" s="5" t="s">
        <v>1915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3</v>
      </c>
      <c r="B63" s="5" t="s">
        <v>1871</v>
      </c>
      <c r="C63" s="5" t="s">
        <v>1916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3</v>
      </c>
      <c r="B64" s="5" t="s">
        <v>1871</v>
      </c>
      <c r="C64" s="5" t="s">
        <v>1917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1</v>
      </c>
      <c r="B65" s="5" t="s">
        <v>1869</v>
      </c>
      <c r="C65" s="5" t="s">
        <v>1918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9">
        <v>128</v>
      </c>
      <c r="B66" s="9" t="s">
        <v>1919</v>
      </c>
      <c r="C66" s="9" t="s">
        <v>162</v>
      </c>
      <c r="D66" s="9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115</v>
      </c>
      <c r="B67" s="5" t="s">
        <v>1920</v>
      </c>
      <c r="C67" s="5" t="s">
        <v>164</v>
      </c>
      <c r="D67" s="5" t="s">
        <v>165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3</v>
      </c>
      <c r="B68" s="5" t="s">
        <v>1871</v>
      </c>
      <c r="C68" s="5" t="s">
        <v>166</v>
      </c>
      <c r="D68" s="5" t="s">
        <v>165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5</v>
      </c>
      <c r="B69" s="5" t="s">
        <v>1890</v>
      </c>
      <c r="C69" s="5" t="s">
        <v>167</v>
      </c>
      <c r="D69" s="5" t="s">
        <v>165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2</v>
      </c>
      <c r="B70" s="5" t="s">
        <v>1873</v>
      </c>
      <c r="C70" s="5" t="s">
        <v>168</v>
      </c>
      <c r="D70" s="5" t="s">
        <v>165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3</v>
      </c>
      <c r="B71" s="5" t="s">
        <v>1871</v>
      </c>
      <c r="C71" s="5" t="s">
        <v>250</v>
      </c>
      <c r="D71" s="5" t="s">
        <v>165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9">
        <v>128</v>
      </c>
      <c r="B72" s="9" t="s">
        <v>255</v>
      </c>
      <c r="C72" s="9" t="s">
        <v>162</v>
      </c>
      <c r="D72" s="9" t="s">
        <v>165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1</v>
      </c>
      <c r="B73" s="5" t="s">
        <v>1869</v>
      </c>
      <c r="C73" s="5" t="s">
        <v>170</v>
      </c>
      <c r="D73" s="5" t="s">
        <v>171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35</v>
      </c>
      <c r="B74" s="5" t="s">
        <v>1921</v>
      </c>
      <c r="C74" s="5" t="s">
        <v>173</v>
      </c>
      <c r="D74" s="5" t="s">
        <v>171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22</v>
      </c>
      <c r="B75" s="5" t="s">
        <v>1922</v>
      </c>
      <c r="C75" s="5" t="s">
        <v>175</v>
      </c>
      <c r="D75" s="5" t="s">
        <v>171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70</v>
      </c>
      <c r="B76" s="5" t="s">
        <v>1923</v>
      </c>
      <c r="C76" s="5" t="s">
        <v>177</v>
      </c>
      <c r="D76" s="5" t="s">
        <v>171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9">
        <v>128</v>
      </c>
      <c r="B77" s="9" t="s">
        <v>178</v>
      </c>
      <c r="C77" s="9" t="s">
        <v>162</v>
      </c>
      <c r="D77" s="9" t="s">
        <v>171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20</v>
      </c>
      <c r="B78" s="5" t="s">
        <v>1924</v>
      </c>
      <c r="C78" s="5" t="s">
        <v>180</v>
      </c>
      <c r="D78" s="5" t="s">
        <v>181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25</v>
      </c>
      <c r="B79" s="5" t="s">
        <v>1925</v>
      </c>
      <c r="C79" s="5" t="s">
        <v>183</v>
      </c>
      <c r="D79" s="5" t="s">
        <v>181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39</v>
      </c>
      <c r="B80" s="5" t="s">
        <v>1926</v>
      </c>
      <c r="C80" s="5" t="s">
        <v>185</v>
      </c>
      <c r="D80" s="5" t="s">
        <v>181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31</v>
      </c>
      <c r="B81" s="5" t="s">
        <v>1927</v>
      </c>
      <c r="C81" s="5" t="s">
        <v>186</v>
      </c>
      <c r="D81" s="5" t="s">
        <v>181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8</v>
      </c>
      <c r="B82" s="5" t="s">
        <v>1901</v>
      </c>
      <c r="C82" s="5" t="s">
        <v>187</v>
      </c>
      <c r="D82" s="5" t="s">
        <v>181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5</v>
      </c>
      <c r="B83" s="5" t="s">
        <v>1890</v>
      </c>
      <c r="C83" s="5" t="s">
        <v>189</v>
      </c>
      <c r="D83" s="5" t="s">
        <v>181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9">
        <v>128</v>
      </c>
      <c r="B84" s="9" t="s">
        <v>178</v>
      </c>
      <c r="C84" s="9" t="s">
        <v>162</v>
      </c>
      <c r="D84" s="9" t="s">
        <v>181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42</v>
      </c>
      <c r="B85" s="5" t="s">
        <v>1928</v>
      </c>
      <c r="C85" s="5" t="s">
        <v>191</v>
      </c>
      <c r="D85" s="5" t="s">
        <v>192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86</v>
      </c>
      <c r="B86" s="5" t="s">
        <v>1929</v>
      </c>
      <c r="C86" s="5" t="s">
        <v>194</v>
      </c>
      <c r="D86" s="5" t="s">
        <v>192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9">
        <v>128</v>
      </c>
      <c r="B87" s="9" t="s">
        <v>178</v>
      </c>
      <c r="C87" s="9" t="s">
        <v>162</v>
      </c>
      <c r="D87" s="9" t="s">
        <v>192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D61"/>
  <sheetViews>
    <sheetView workbookViewId="0"/>
  </sheetViews>
  <sheetFormatPr defaultRowHeight="14.5" x14ac:dyDescent="0.35"/>
  <cols>
    <col min="1" max="1" width="55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1930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33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31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1644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1493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224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7722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5086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16168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2100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445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404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1931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365</v>
      </c>
      <c r="C22" s="5" t="s">
        <v>1932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365</v>
      </c>
      <c r="C23" s="5" t="s">
        <v>1933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309</v>
      </c>
      <c r="C24" s="5" t="s">
        <v>1934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365</v>
      </c>
      <c r="C25" s="5" t="s">
        <v>1935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309</v>
      </c>
      <c r="C26" s="5" t="s">
        <v>1936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365</v>
      </c>
      <c r="C27" s="5" t="s">
        <v>1937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365</v>
      </c>
      <c r="C28" s="5" t="s">
        <v>1938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3</v>
      </c>
      <c r="B29" s="5" t="s">
        <v>398</v>
      </c>
      <c r="C29" s="5" t="s">
        <v>1939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365</v>
      </c>
      <c r="C30" s="5" t="s">
        <v>1940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365</v>
      </c>
      <c r="C31" s="5" t="s">
        <v>1941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309</v>
      </c>
      <c r="C32" s="5" t="s">
        <v>1942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3</v>
      </c>
      <c r="B33" s="5" t="s">
        <v>398</v>
      </c>
      <c r="C33" s="5" t="s">
        <v>1943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365</v>
      </c>
      <c r="C34" s="5" t="s">
        <v>1944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365</v>
      </c>
      <c r="C35" s="5" t="s">
        <v>1945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309</v>
      </c>
      <c r="C36" s="5" t="s">
        <v>1946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309</v>
      </c>
      <c r="C37" s="5" t="s">
        <v>1947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3</v>
      </c>
      <c r="B38" s="5" t="s">
        <v>398</v>
      </c>
      <c r="C38" s="5" t="s">
        <v>1948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365</v>
      </c>
      <c r="C39" s="5" t="s">
        <v>1949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309</v>
      </c>
      <c r="C40" s="5" t="s">
        <v>1950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9">
        <v>31</v>
      </c>
      <c r="B41" s="9" t="s">
        <v>435</v>
      </c>
      <c r="C41" s="9" t="s">
        <v>162</v>
      </c>
      <c r="D41" s="9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23</v>
      </c>
      <c r="B42" s="5" t="s">
        <v>1951</v>
      </c>
      <c r="C42" s="5" t="s">
        <v>164</v>
      </c>
      <c r="D42" s="5" t="s">
        <v>165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5</v>
      </c>
      <c r="B43" s="5" t="s">
        <v>1952</v>
      </c>
      <c r="C43" s="5" t="s">
        <v>167</v>
      </c>
      <c r="D43" s="5" t="s">
        <v>165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365</v>
      </c>
      <c r="C44" s="5" t="s">
        <v>168</v>
      </c>
      <c r="D44" s="5" t="s">
        <v>165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2</v>
      </c>
      <c r="B45" s="5" t="s">
        <v>309</v>
      </c>
      <c r="C45" s="5" t="s">
        <v>250</v>
      </c>
      <c r="D45" s="5" t="s">
        <v>165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9">
        <v>31</v>
      </c>
      <c r="B46" s="9" t="s">
        <v>178</v>
      </c>
      <c r="C46" s="9" t="s">
        <v>162</v>
      </c>
      <c r="D46" s="9" t="s">
        <v>165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0</v>
      </c>
      <c r="B47" s="5" t="s">
        <v>188</v>
      </c>
      <c r="C47" s="5" t="s">
        <v>170</v>
      </c>
      <c r="D47" s="5" t="s">
        <v>171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9</v>
      </c>
      <c r="B48" s="5" t="s">
        <v>1953</v>
      </c>
      <c r="C48" s="5" t="s">
        <v>173</v>
      </c>
      <c r="D48" s="5" t="s">
        <v>171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4</v>
      </c>
      <c r="B49" s="5" t="s">
        <v>965</v>
      </c>
      <c r="C49" s="5" t="s">
        <v>175</v>
      </c>
      <c r="D49" s="5" t="s">
        <v>171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18</v>
      </c>
      <c r="B50" s="5" t="s">
        <v>439</v>
      </c>
      <c r="C50" s="5" t="s">
        <v>177</v>
      </c>
      <c r="D50" s="5" t="s">
        <v>171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9">
        <v>31</v>
      </c>
      <c r="B51" s="9" t="s">
        <v>255</v>
      </c>
      <c r="C51" s="9" t="s">
        <v>162</v>
      </c>
      <c r="D51" s="9" t="s">
        <v>171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11</v>
      </c>
      <c r="B52" s="5" t="s">
        <v>1954</v>
      </c>
      <c r="C52" s="5" t="s">
        <v>180</v>
      </c>
      <c r="D52" s="5" t="s">
        <v>181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9</v>
      </c>
      <c r="B53" s="5" t="s">
        <v>1953</v>
      </c>
      <c r="C53" s="5" t="s">
        <v>183</v>
      </c>
      <c r="D53" s="5" t="s">
        <v>181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5</v>
      </c>
      <c r="B54" s="5" t="s">
        <v>1952</v>
      </c>
      <c r="C54" s="5" t="s">
        <v>185</v>
      </c>
      <c r="D54" s="5" t="s">
        <v>181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5</v>
      </c>
      <c r="B55" s="5" t="s">
        <v>1952</v>
      </c>
      <c r="C55" s="5" t="s">
        <v>186</v>
      </c>
      <c r="D55" s="5" t="s">
        <v>181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0</v>
      </c>
      <c r="B56" s="5" t="s">
        <v>188</v>
      </c>
      <c r="C56" s="5" t="s">
        <v>187</v>
      </c>
      <c r="D56" s="5" t="s">
        <v>181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365</v>
      </c>
      <c r="C57" s="5" t="s">
        <v>189</v>
      </c>
      <c r="D57" s="5" t="s">
        <v>181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9">
        <v>31</v>
      </c>
      <c r="B58" s="9" t="s">
        <v>178</v>
      </c>
      <c r="C58" s="9" t="s">
        <v>162</v>
      </c>
      <c r="D58" s="9" t="s">
        <v>181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18</v>
      </c>
      <c r="B59" s="5" t="s">
        <v>439</v>
      </c>
      <c r="C59" s="5" t="s">
        <v>191</v>
      </c>
      <c r="D59" s="5" t="s">
        <v>192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13</v>
      </c>
      <c r="B60" s="5" t="s">
        <v>1955</v>
      </c>
      <c r="C60" s="5" t="s">
        <v>194</v>
      </c>
      <c r="D60" s="5" t="s">
        <v>192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9">
        <v>31</v>
      </c>
      <c r="B61" s="9" t="s">
        <v>178</v>
      </c>
      <c r="C61" s="9" t="s">
        <v>162</v>
      </c>
      <c r="D61" s="9" t="s">
        <v>192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49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195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20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964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1405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4636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3851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11110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1159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196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197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198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199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200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201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202</v>
      </c>
      <c r="C22" s="5" t="s">
        <v>203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204</v>
      </c>
      <c r="C23" s="5" t="s">
        <v>205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206</v>
      </c>
      <c r="C24" s="5" t="s">
        <v>207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206</v>
      </c>
      <c r="C25" s="5" t="s">
        <v>208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202</v>
      </c>
      <c r="C26" s="5" t="s">
        <v>209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204</v>
      </c>
      <c r="C27" s="5" t="s">
        <v>210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4</v>
      </c>
      <c r="B28" s="5" t="s">
        <v>211</v>
      </c>
      <c r="C28" s="5" t="s">
        <v>212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202</v>
      </c>
      <c r="C29" s="5" t="s">
        <v>213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3</v>
      </c>
      <c r="B30" s="5" t="s">
        <v>204</v>
      </c>
      <c r="C30" s="5" t="s">
        <v>214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9">
        <v>20</v>
      </c>
      <c r="B31" s="9" t="s">
        <v>178</v>
      </c>
      <c r="C31" s="9" t="s">
        <v>162</v>
      </c>
      <c r="D31" s="9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19</v>
      </c>
      <c r="B32" s="5" t="s">
        <v>215</v>
      </c>
      <c r="C32" s="5" t="s">
        <v>164</v>
      </c>
      <c r="D32" s="5" t="s">
        <v>165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202</v>
      </c>
      <c r="C33" s="5" t="s">
        <v>168</v>
      </c>
      <c r="D33" s="5" t="s">
        <v>165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9">
        <v>20</v>
      </c>
      <c r="B34" s="9" t="s">
        <v>178</v>
      </c>
      <c r="C34" s="9" t="s">
        <v>162</v>
      </c>
      <c r="D34" s="9" t="s">
        <v>165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202</v>
      </c>
      <c r="C35" s="5" t="s">
        <v>170</v>
      </c>
      <c r="D35" s="5" t="s">
        <v>171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206</v>
      </c>
      <c r="C36" s="5" t="s">
        <v>173</v>
      </c>
      <c r="D36" s="5" t="s">
        <v>171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10</v>
      </c>
      <c r="B37" s="5" t="s">
        <v>216</v>
      </c>
      <c r="C37" s="5" t="s">
        <v>175</v>
      </c>
      <c r="D37" s="5" t="s">
        <v>171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7</v>
      </c>
      <c r="B38" s="5" t="s">
        <v>217</v>
      </c>
      <c r="C38" s="5" t="s">
        <v>177</v>
      </c>
      <c r="D38" s="5" t="s">
        <v>171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9">
        <v>20</v>
      </c>
      <c r="B39" s="9" t="s">
        <v>178</v>
      </c>
      <c r="C39" s="9" t="s">
        <v>162</v>
      </c>
      <c r="D39" s="9" t="s">
        <v>171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5</v>
      </c>
      <c r="B40" s="5" t="s">
        <v>218</v>
      </c>
      <c r="C40" s="5" t="s">
        <v>180</v>
      </c>
      <c r="D40" s="5" t="s">
        <v>181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3</v>
      </c>
      <c r="B41" s="5" t="s">
        <v>204</v>
      </c>
      <c r="C41" s="5" t="s">
        <v>183</v>
      </c>
      <c r="D41" s="5" t="s">
        <v>181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6</v>
      </c>
      <c r="B42" s="5" t="s">
        <v>219</v>
      </c>
      <c r="C42" s="5" t="s">
        <v>185</v>
      </c>
      <c r="D42" s="5" t="s">
        <v>181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4</v>
      </c>
      <c r="B43" s="5" t="s">
        <v>211</v>
      </c>
      <c r="C43" s="5" t="s">
        <v>186</v>
      </c>
      <c r="D43" s="5" t="s">
        <v>181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202</v>
      </c>
      <c r="C44" s="5" t="s">
        <v>187</v>
      </c>
      <c r="D44" s="5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202</v>
      </c>
      <c r="C45" s="5" t="s">
        <v>189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9">
        <v>20</v>
      </c>
      <c r="B46" s="9" t="s">
        <v>178</v>
      </c>
      <c r="C46" s="9" t="s">
        <v>162</v>
      </c>
      <c r="D46" s="9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12</v>
      </c>
      <c r="B47" s="5" t="s">
        <v>220</v>
      </c>
      <c r="C47" s="5" t="s">
        <v>191</v>
      </c>
      <c r="D47" s="5" t="s">
        <v>192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8</v>
      </c>
      <c r="B48" s="5" t="s">
        <v>221</v>
      </c>
      <c r="C48" s="5" t="s">
        <v>194</v>
      </c>
      <c r="D48" s="5" t="s">
        <v>192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9">
        <v>20</v>
      </c>
      <c r="B49" s="9" t="s">
        <v>178</v>
      </c>
      <c r="C49" s="9" t="s">
        <v>162</v>
      </c>
      <c r="D49" s="9" t="s">
        <v>192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D46"/>
  <sheetViews>
    <sheetView workbookViewId="0"/>
  </sheetViews>
  <sheetFormatPr defaultRowHeight="14.5" x14ac:dyDescent="0.35"/>
  <cols>
    <col min="1" max="1" width="58" customWidth="1"/>
    <col min="2" max="2" width="27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1956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34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20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1054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1064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227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4197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3936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10478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1049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200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224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225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199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200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1957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5</v>
      </c>
      <c r="B22" s="5" t="s">
        <v>218</v>
      </c>
      <c r="C22" s="5" t="s">
        <v>1958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206</v>
      </c>
      <c r="C23" s="5" t="s">
        <v>1959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9</v>
      </c>
      <c r="B24" s="5" t="s">
        <v>1960</v>
      </c>
      <c r="C24" s="5" t="s">
        <v>1961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206</v>
      </c>
      <c r="C25" s="5" t="s">
        <v>1962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206</v>
      </c>
      <c r="C26" s="5" t="s">
        <v>1963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9">
        <v>20</v>
      </c>
      <c r="B27" s="9" t="s">
        <v>178</v>
      </c>
      <c r="C27" s="9" t="s">
        <v>162</v>
      </c>
      <c r="D27" s="9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12</v>
      </c>
      <c r="B28" s="5" t="s">
        <v>220</v>
      </c>
      <c r="C28" s="5" t="s">
        <v>164</v>
      </c>
      <c r="D28" s="5" t="s">
        <v>165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202</v>
      </c>
      <c r="C29" s="5" t="s">
        <v>250</v>
      </c>
      <c r="D29" s="5" t="s">
        <v>165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7</v>
      </c>
      <c r="B30" s="5" t="s">
        <v>217</v>
      </c>
      <c r="C30" s="5" t="s">
        <v>277</v>
      </c>
      <c r="D30" s="5" t="s">
        <v>165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9">
        <v>20</v>
      </c>
      <c r="B31" s="9" t="s">
        <v>178</v>
      </c>
      <c r="C31" s="9" t="s">
        <v>162</v>
      </c>
      <c r="D31" s="9" t="s">
        <v>165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0</v>
      </c>
      <c r="B32" s="5" t="s">
        <v>188</v>
      </c>
      <c r="C32" s="5" t="s">
        <v>170</v>
      </c>
      <c r="D32" s="5" t="s">
        <v>171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8</v>
      </c>
      <c r="B33" s="5" t="s">
        <v>221</v>
      </c>
      <c r="C33" s="5" t="s">
        <v>173</v>
      </c>
      <c r="D33" s="5" t="s">
        <v>171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7</v>
      </c>
      <c r="B34" s="5" t="s">
        <v>217</v>
      </c>
      <c r="C34" s="5" t="s">
        <v>175</v>
      </c>
      <c r="D34" s="5" t="s">
        <v>171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5</v>
      </c>
      <c r="B35" s="5" t="s">
        <v>218</v>
      </c>
      <c r="C35" s="5" t="s">
        <v>177</v>
      </c>
      <c r="D35" s="5" t="s">
        <v>171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9">
        <v>20</v>
      </c>
      <c r="B36" s="9" t="s">
        <v>178</v>
      </c>
      <c r="C36" s="9" t="s">
        <v>162</v>
      </c>
      <c r="D36" s="9" t="s">
        <v>171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8</v>
      </c>
      <c r="B37" s="5" t="s">
        <v>221</v>
      </c>
      <c r="C37" s="5" t="s">
        <v>180</v>
      </c>
      <c r="D37" s="5" t="s">
        <v>181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3</v>
      </c>
      <c r="B38" s="5" t="s">
        <v>204</v>
      </c>
      <c r="C38" s="5" t="s">
        <v>183</v>
      </c>
      <c r="D38" s="5" t="s">
        <v>181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4</v>
      </c>
      <c r="B39" s="5" t="s">
        <v>211</v>
      </c>
      <c r="C39" s="5" t="s">
        <v>185</v>
      </c>
      <c r="D39" s="5" t="s">
        <v>181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206</v>
      </c>
      <c r="C40" s="5" t="s">
        <v>186</v>
      </c>
      <c r="D40" s="5" t="s">
        <v>181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206</v>
      </c>
      <c r="C41" s="5" t="s">
        <v>187</v>
      </c>
      <c r="D41" s="5" t="s">
        <v>181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202</v>
      </c>
      <c r="C42" s="5" t="s">
        <v>189</v>
      </c>
      <c r="D42" s="5" t="s">
        <v>181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9">
        <v>20</v>
      </c>
      <c r="B43" s="9" t="s">
        <v>178</v>
      </c>
      <c r="C43" s="9" t="s">
        <v>162</v>
      </c>
      <c r="D43" s="9" t="s">
        <v>181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10</v>
      </c>
      <c r="B44" s="5" t="s">
        <v>216</v>
      </c>
      <c r="C44" s="5" t="s">
        <v>191</v>
      </c>
      <c r="D44" s="5" t="s">
        <v>192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10</v>
      </c>
      <c r="B45" s="5" t="s">
        <v>216</v>
      </c>
      <c r="C45" s="5" t="s">
        <v>194</v>
      </c>
      <c r="D45" s="5" t="s">
        <v>192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9">
        <v>20</v>
      </c>
      <c r="B46" s="9" t="s">
        <v>178</v>
      </c>
      <c r="C46" s="9" t="s">
        <v>162</v>
      </c>
      <c r="D46" s="9" t="s">
        <v>192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D123"/>
  <sheetViews>
    <sheetView workbookViewId="0"/>
  </sheetViews>
  <sheetFormatPr defaultRowHeight="14.5" x14ac:dyDescent="0.35"/>
  <cols>
    <col min="1" max="1" width="52" customWidth="1"/>
    <col min="2" max="2" width="21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1964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35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197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1770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1415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240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7252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5182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15860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1813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1663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1965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1966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3</v>
      </c>
      <c r="B22" s="5" t="s">
        <v>1967</v>
      </c>
      <c r="C22" s="5" t="s">
        <v>1968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7</v>
      </c>
      <c r="B23" s="5" t="s">
        <v>1130</v>
      </c>
      <c r="C23" s="5" t="s">
        <v>1969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1970</v>
      </c>
      <c r="C24" s="5" t="s">
        <v>1971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1972</v>
      </c>
      <c r="C25" s="5" t="s">
        <v>1973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1972</v>
      </c>
      <c r="C26" s="5" t="s">
        <v>1974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1972</v>
      </c>
      <c r="C27" s="5" t="s">
        <v>1975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1972</v>
      </c>
      <c r="C28" s="5" t="s">
        <v>1976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1972</v>
      </c>
      <c r="C29" s="5" t="s">
        <v>1977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1970</v>
      </c>
      <c r="C30" s="5" t="s">
        <v>1978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1970</v>
      </c>
      <c r="C31" s="5" t="s">
        <v>1979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4</v>
      </c>
      <c r="B32" s="5" t="s">
        <v>1980</v>
      </c>
      <c r="C32" s="5" t="s">
        <v>1981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1972</v>
      </c>
      <c r="C33" s="5" t="s">
        <v>1982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1972</v>
      </c>
      <c r="C34" s="5" t="s">
        <v>1983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1970</v>
      </c>
      <c r="C35" s="5" t="s">
        <v>1984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1972</v>
      </c>
      <c r="C36" s="5" t="s">
        <v>1985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5</v>
      </c>
      <c r="B37" s="5" t="s">
        <v>1986</v>
      </c>
      <c r="C37" s="5" t="s">
        <v>1987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1972</v>
      </c>
      <c r="C38" s="5" t="s">
        <v>1988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1972</v>
      </c>
      <c r="C39" s="5" t="s">
        <v>1989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3</v>
      </c>
      <c r="B40" s="5" t="s">
        <v>1967</v>
      </c>
      <c r="C40" s="5" t="s">
        <v>1990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1972</v>
      </c>
      <c r="C41" s="5" t="s">
        <v>1991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1972</v>
      </c>
      <c r="C42" s="5" t="s">
        <v>1992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4</v>
      </c>
      <c r="B43" s="5" t="s">
        <v>1980</v>
      </c>
      <c r="C43" s="5" t="s">
        <v>1993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4</v>
      </c>
      <c r="B44" s="5" t="s">
        <v>1980</v>
      </c>
      <c r="C44" s="5" t="s">
        <v>1994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2</v>
      </c>
      <c r="B45" s="5" t="s">
        <v>1970</v>
      </c>
      <c r="C45" s="5" t="s">
        <v>1995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5</v>
      </c>
      <c r="B46" s="5" t="s">
        <v>1986</v>
      </c>
      <c r="C46" s="5" t="s">
        <v>1996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4</v>
      </c>
      <c r="B47" s="5" t="s">
        <v>1980</v>
      </c>
      <c r="C47" s="5" t="s">
        <v>1997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9</v>
      </c>
      <c r="B48" s="5" t="s">
        <v>1998</v>
      </c>
      <c r="C48" s="5" t="s">
        <v>1999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11</v>
      </c>
      <c r="B49" s="5" t="s">
        <v>2000</v>
      </c>
      <c r="C49" s="5" t="s">
        <v>2001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4</v>
      </c>
      <c r="B50" s="5" t="s">
        <v>1980</v>
      </c>
      <c r="C50" s="5" t="s">
        <v>2002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5</v>
      </c>
      <c r="B51" s="5" t="s">
        <v>1986</v>
      </c>
      <c r="C51" s="5" t="s">
        <v>2003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4</v>
      </c>
      <c r="B52" s="5" t="s">
        <v>1980</v>
      </c>
      <c r="C52" s="5" t="s">
        <v>2004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</v>
      </c>
      <c r="B53" s="5" t="s">
        <v>1972</v>
      </c>
      <c r="C53" s="5" t="s">
        <v>2005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2</v>
      </c>
      <c r="B54" s="5" t="s">
        <v>1970</v>
      </c>
      <c r="C54" s="5" t="s">
        <v>2006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1972</v>
      </c>
      <c r="C55" s="5" t="s">
        <v>2007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</v>
      </c>
      <c r="B56" s="5" t="s">
        <v>1972</v>
      </c>
      <c r="C56" s="5" t="s">
        <v>2008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1972</v>
      </c>
      <c r="C57" s="5" t="s">
        <v>2009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4</v>
      </c>
      <c r="B58" s="5" t="s">
        <v>1980</v>
      </c>
      <c r="C58" s="5" t="s">
        <v>2010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</v>
      </c>
      <c r="B59" s="5" t="s">
        <v>1972</v>
      </c>
      <c r="C59" s="5" t="s">
        <v>2011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7</v>
      </c>
      <c r="B60" s="5" t="s">
        <v>1130</v>
      </c>
      <c r="C60" s="5" t="s">
        <v>2012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2</v>
      </c>
      <c r="B61" s="5" t="s">
        <v>1970</v>
      </c>
      <c r="C61" s="5" t="s">
        <v>2013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</v>
      </c>
      <c r="B62" s="5" t="s">
        <v>1972</v>
      </c>
      <c r="C62" s="5" t="s">
        <v>2014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3</v>
      </c>
      <c r="B63" s="5" t="s">
        <v>1967</v>
      </c>
      <c r="C63" s="5" t="s">
        <v>2015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2</v>
      </c>
      <c r="B64" s="5" t="s">
        <v>1970</v>
      </c>
      <c r="C64" s="5" t="s">
        <v>2016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4</v>
      </c>
      <c r="B65" s="5" t="s">
        <v>1980</v>
      </c>
      <c r="C65" s="5" t="s">
        <v>2017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2</v>
      </c>
      <c r="B66" s="5" t="s">
        <v>1970</v>
      </c>
      <c r="C66" s="5" t="s">
        <v>2018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3</v>
      </c>
      <c r="B67" s="5" t="s">
        <v>1967</v>
      </c>
      <c r="C67" s="5" t="s">
        <v>2019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4</v>
      </c>
      <c r="B68" s="5" t="s">
        <v>1980</v>
      </c>
      <c r="C68" s="5" t="s">
        <v>2020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1</v>
      </c>
      <c r="B69" s="5" t="s">
        <v>1972</v>
      </c>
      <c r="C69" s="5" t="s">
        <v>2021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1</v>
      </c>
      <c r="B70" s="5" t="s">
        <v>1972</v>
      </c>
      <c r="C70" s="5" t="s">
        <v>2022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4</v>
      </c>
      <c r="B71" s="5" t="s">
        <v>1980</v>
      </c>
      <c r="C71" s="5" t="s">
        <v>2023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1</v>
      </c>
      <c r="B72" s="5" t="s">
        <v>1972</v>
      </c>
      <c r="C72" s="5" t="s">
        <v>2024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3</v>
      </c>
      <c r="B73" s="5" t="s">
        <v>1967</v>
      </c>
      <c r="C73" s="5" t="s">
        <v>2025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3</v>
      </c>
      <c r="B74" s="5" t="s">
        <v>1967</v>
      </c>
      <c r="C74" s="5" t="s">
        <v>2026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3</v>
      </c>
      <c r="B75" s="5" t="s">
        <v>1967</v>
      </c>
      <c r="C75" s="5" t="s">
        <v>2027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1</v>
      </c>
      <c r="B76" s="5" t="s">
        <v>1972</v>
      </c>
      <c r="C76" s="5" t="s">
        <v>2028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1</v>
      </c>
      <c r="B77" s="5" t="s">
        <v>1972</v>
      </c>
      <c r="C77" s="5" t="s">
        <v>2029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2</v>
      </c>
      <c r="B78" s="5" t="s">
        <v>1970</v>
      </c>
      <c r="C78" s="5" t="s">
        <v>2030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4</v>
      </c>
      <c r="B79" s="5" t="s">
        <v>1980</v>
      </c>
      <c r="C79" s="5" t="s">
        <v>2031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4</v>
      </c>
      <c r="B80" s="5" t="s">
        <v>1980</v>
      </c>
      <c r="C80" s="5" t="s">
        <v>2032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1</v>
      </c>
      <c r="B81" s="5" t="s">
        <v>1972</v>
      </c>
      <c r="C81" s="5" t="s">
        <v>2033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1</v>
      </c>
      <c r="B82" s="5" t="s">
        <v>1972</v>
      </c>
      <c r="C82" s="5" t="s">
        <v>2034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1</v>
      </c>
      <c r="B83" s="5" t="s">
        <v>1972</v>
      </c>
      <c r="C83" s="5" t="s">
        <v>2035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8</v>
      </c>
      <c r="B84" s="5" t="s">
        <v>2036</v>
      </c>
      <c r="C84" s="5" t="s">
        <v>2037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3</v>
      </c>
      <c r="B85" s="5" t="s">
        <v>1967</v>
      </c>
      <c r="C85" s="5" t="s">
        <v>2038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1</v>
      </c>
      <c r="B86" s="5" t="s">
        <v>1972</v>
      </c>
      <c r="C86" s="5" t="s">
        <v>1718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2</v>
      </c>
      <c r="B87" s="5" t="s">
        <v>1970</v>
      </c>
      <c r="C87" s="5" t="s">
        <v>2039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1</v>
      </c>
      <c r="B88" s="5" t="s">
        <v>1972</v>
      </c>
      <c r="C88" s="5" t="s">
        <v>2040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1</v>
      </c>
      <c r="B89" s="5" t="s">
        <v>1972</v>
      </c>
      <c r="C89" s="5" t="s">
        <v>2041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1</v>
      </c>
      <c r="B90" s="5" t="s">
        <v>1972</v>
      </c>
      <c r="C90" s="5" t="s">
        <v>2042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3</v>
      </c>
      <c r="B91" s="5" t="s">
        <v>1967</v>
      </c>
      <c r="C91" s="5" t="s">
        <v>2043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1</v>
      </c>
      <c r="B92" s="5" t="s">
        <v>1972</v>
      </c>
      <c r="C92" s="5" t="s">
        <v>2044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1</v>
      </c>
      <c r="B93" s="5" t="s">
        <v>1972</v>
      </c>
      <c r="C93" s="5" t="s">
        <v>2045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1</v>
      </c>
      <c r="B94" s="5" t="s">
        <v>1972</v>
      </c>
      <c r="C94" s="5" t="s">
        <v>2046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2</v>
      </c>
      <c r="B95" s="5" t="s">
        <v>1970</v>
      </c>
      <c r="C95" s="5" t="s">
        <v>2047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2</v>
      </c>
      <c r="B96" s="5" t="s">
        <v>1970</v>
      </c>
      <c r="C96" s="5" t="s">
        <v>2048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1</v>
      </c>
      <c r="B97" s="5" t="s">
        <v>1972</v>
      </c>
      <c r="C97" s="5" t="s">
        <v>2049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3</v>
      </c>
      <c r="B98" s="5" t="s">
        <v>1967</v>
      </c>
      <c r="C98" s="5" t="s">
        <v>2050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1</v>
      </c>
      <c r="B99" s="5" t="s">
        <v>1972</v>
      </c>
      <c r="C99" s="5" t="s">
        <v>2051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1</v>
      </c>
      <c r="B100" s="5" t="s">
        <v>1972</v>
      </c>
      <c r="C100" s="5" t="s">
        <v>883</v>
      </c>
      <c r="D100" s="5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9">
        <v>197</v>
      </c>
      <c r="B101" s="9" t="s">
        <v>2052</v>
      </c>
      <c r="C101" s="9" t="s">
        <v>162</v>
      </c>
      <c r="D101" s="9" t="s">
        <v>134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165</v>
      </c>
      <c r="B102" s="5" t="s">
        <v>2053</v>
      </c>
      <c r="C102" s="5" t="s">
        <v>164</v>
      </c>
      <c r="D102" s="5" t="s">
        <v>165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2</v>
      </c>
      <c r="B103" s="5" t="s">
        <v>1970</v>
      </c>
      <c r="C103" s="5" t="s">
        <v>166</v>
      </c>
      <c r="D103" s="5" t="s">
        <v>165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20</v>
      </c>
      <c r="B104" s="5" t="s">
        <v>2054</v>
      </c>
      <c r="C104" s="5" t="s">
        <v>167</v>
      </c>
      <c r="D104" s="5" t="s">
        <v>165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5</v>
      </c>
      <c r="B105" s="5" t="s">
        <v>1986</v>
      </c>
      <c r="C105" s="5" t="s">
        <v>168</v>
      </c>
      <c r="D105" s="5" t="s">
        <v>165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3</v>
      </c>
      <c r="B106" s="5" t="s">
        <v>1967</v>
      </c>
      <c r="C106" s="5" t="s">
        <v>250</v>
      </c>
      <c r="D106" s="5" t="s">
        <v>165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2</v>
      </c>
      <c r="B107" s="5" t="s">
        <v>1970</v>
      </c>
      <c r="C107" s="5" t="s">
        <v>277</v>
      </c>
      <c r="D107" s="5" t="s">
        <v>165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9">
        <v>197</v>
      </c>
      <c r="B108" s="9" t="s">
        <v>169</v>
      </c>
      <c r="C108" s="9" t="s">
        <v>162</v>
      </c>
      <c r="D108" s="9" t="s">
        <v>165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7</v>
      </c>
      <c r="B109" s="5" t="s">
        <v>1130</v>
      </c>
      <c r="C109" s="5" t="s">
        <v>170</v>
      </c>
      <c r="D109" s="5" t="s">
        <v>171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59</v>
      </c>
      <c r="B110" s="5" t="s">
        <v>2055</v>
      </c>
      <c r="C110" s="5" t="s">
        <v>173</v>
      </c>
      <c r="D110" s="5" t="s">
        <v>171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42</v>
      </c>
      <c r="B111" s="5" t="s">
        <v>2056</v>
      </c>
      <c r="C111" s="5" t="s">
        <v>175</v>
      </c>
      <c r="D111" s="5" t="s">
        <v>171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89</v>
      </c>
      <c r="B112" s="5" t="s">
        <v>2057</v>
      </c>
      <c r="C112" s="5" t="s">
        <v>177</v>
      </c>
      <c r="D112" s="5" t="s">
        <v>171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9">
        <v>197</v>
      </c>
      <c r="B113" s="9" t="s">
        <v>178</v>
      </c>
      <c r="C113" s="9" t="s">
        <v>162</v>
      </c>
      <c r="D113" s="9" t="s">
        <v>171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5">
        <v>68</v>
      </c>
      <c r="B114" s="5" t="s">
        <v>2058</v>
      </c>
      <c r="C114" s="5" t="s">
        <v>180</v>
      </c>
      <c r="D114" s="5" t="s">
        <v>181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35</v>
      </c>
      <c r="B115" s="5" t="s">
        <v>2059</v>
      </c>
      <c r="C115" s="5" t="s">
        <v>183</v>
      </c>
      <c r="D115" s="5" t="s">
        <v>181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5">
        <v>38</v>
      </c>
      <c r="B116" s="5" t="s">
        <v>2060</v>
      </c>
      <c r="C116" s="5" t="s">
        <v>185</v>
      </c>
      <c r="D116" s="5" t="s">
        <v>181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5">
        <v>33</v>
      </c>
      <c r="B117" s="5" t="s">
        <v>2061</v>
      </c>
      <c r="C117" s="5" t="s">
        <v>186</v>
      </c>
      <c r="D117" s="5" t="s">
        <v>181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5">
        <v>14</v>
      </c>
      <c r="B118" s="5" t="s">
        <v>2062</v>
      </c>
      <c r="C118" s="5" t="s">
        <v>187</v>
      </c>
      <c r="D118" s="5" t="s">
        <v>181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5">
        <v>9</v>
      </c>
      <c r="B119" s="5" t="s">
        <v>1998</v>
      </c>
      <c r="C119" s="5" t="s">
        <v>189</v>
      </c>
      <c r="D119" s="5" t="s">
        <v>181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9">
        <v>197</v>
      </c>
      <c r="B120" s="9" t="s">
        <v>169</v>
      </c>
      <c r="C120" s="9" t="s">
        <v>162</v>
      </c>
      <c r="D120" s="9" t="s">
        <v>181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5">
        <v>69</v>
      </c>
      <c r="B121" s="5" t="s">
        <v>2063</v>
      </c>
      <c r="C121" s="5" t="s">
        <v>191</v>
      </c>
      <c r="D121" s="5" t="s">
        <v>192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35">
      <c r="A122" s="5">
        <v>128</v>
      </c>
      <c r="B122" s="5" t="s">
        <v>2064</v>
      </c>
      <c r="C122" s="5" t="s">
        <v>194</v>
      </c>
      <c r="D122" s="5" t="s">
        <v>192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35">
      <c r="A123" s="9">
        <v>197</v>
      </c>
      <c r="B123" s="9" t="s">
        <v>178</v>
      </c>
      <c r="C123" s="9" t="s">
        <v>162</v>
      </c>
      <c r="D123" s="9" t="s">
        <v>192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D164"/>
  <sheetViews>
    <sheetView workbookViewId="0"/>
  </sheetViews>
  <sheetFormatPr defaultRowHeight="14.5" x14ac:dyDescent="0.35"/>
  <cols>
    <col min="1" max="1" width="53" customWidth="1"/>
    <col min="2" max="2" width="22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2065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36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401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1815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1529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262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6544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4667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14818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1635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196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200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1417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404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2066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2067</v>
      </c>
      <c r="C22" s="5" t="s">
        <v>2068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2067</v>
      </c>
      <c r="C23" s="5" t="s">
        <v>2069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2067</v>
      </c>
      <c r="C24" s="5" t="s">
        <v>2070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6</v>
      </c>
      <c r="B25" s="5" t="s">
        <v>628</v>
      </c>
      <c r="C25" s="5" t="s">
        <v>2071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3</v>
      </c>
      <c r="B26" s="5" t="s">
        <v>2072</v>
      </c>
      <c r="C26" s="5" t="s">
        <v>2073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521</v>
      </c>
      <c r="C27" s="5" t="s">
        <v>2074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2067</v>
      </c>
      <c r="C28" s="5" t="s">
        <v>2075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11</v>
      </c>
      <c r="B29" s="5" t="s">
        <v>2076</v>
      </c>
      <c r="C29" s="5" t="s">
        <v>2077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2067</v>
      </c>
      <c r="C30" s="5" t="s">
        <v>2078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2067</v>
      </c>
      <c r="C31" s="5" t="s">
        <v>2079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3</v>
      </c>
      <c r="B32" s="5" t="s">
        <v>2072</v>
      </c>
      <c r="C32" s="5" t="s">
        <v>2080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3</v>
      </c>
      <c r="B33" s="5" t="s">
        <v>2072</v>
      </c>
      <c r="C33" s="5" t="s">
        <v>2081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3</v>
      </c>
      <c r="B34" s="5" t="s">
        <v>2072</v>
      </c>
      <c r="C34" s="5" t="s">
        <v>2082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3</v>
      </c>
      <c r="B35" s="5" t="s">
        <v>2072</v>
      </c>
      <c r="C35" s="5" t="s">
        <v>2083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3</v>
      </c>
      <c r="B36" s="5" t="s">
        <v>2072</v>
      </c>
      <c r="C36" s="5" t="s">
        <v>2084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2067</v>
      </c>
      <c r="C37" s="5" t="s">
        <v>2085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3</v>
      </c>
      <c r="B38" s="5" t="s">
        <v>2072</v>
      </c>
      <c r="C38" s="5" t="s">
        <v>2086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521</v>
      </c>
      <c r="C39" s="5" t="s">
        <v>2087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4</v>
      </c>
      <c r="B40" s="5" t="s">
        <v>674</v>
      </c>
      <c r="C40" s="5" t="s">
        <v>2088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2067</v>
      </c>
      <c r="C41" s="5" t="s">
        <v>2089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2067</v>
      </c>
      <c r="C42" s="5" t="s">
        <v>2090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2067</v>
      </c>
      <c r="C43" s="5" t="s">
        <v>2091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2067</v>
      </c>
      <c r="C44" s="5" t="s">
        <v>2092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4</v>
      </c>
      <c r="B45" s="5" t="s">
        <v>674</v>
      </c>
      <c r="C45" s="5" t="s">
        <v>2093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4</v>
      </c>
      <c r="B46" s="5" t="s">
        <v>674</v>
      </c>
      <c r="C46" s="5" t="s">
        <v>2094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3</v>
      </c>
      <c r="B47" s="5" t="s">
        <v>2072</v>
      </c>
      <c r="C47" s="5" t="s">
        <v>2095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2</v>
      </c>
      <c r="B48" s="5" t="s">
        <v>521</v>
      </c>
      <c r="C48" s="5" t="s">
        <v>2096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2</v>
      </c>
      <c r="B49" s="5" t="s">
        <v>521</v>
      </c>
      <c r="C49" s="5" t="s">
        <v>2097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5</v>
      </c>
      <c r="B50" s="5" t="s">
        <v>2098</v>
      </c>
      <c r="C50" s="5" t="s">
        <v>2099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2067</v>
      </c>
      <c r="C51" s="5" t="s">
        <v>2100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2</v>
      </c>
      <c r="B52" s="5" t="s">
        <v>521</v>
      </c>
      <c r="C52" s="5" t="s">
        <v>2101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</v>
      </c>
      <c r="B53" s="5" t="s">
        <v>521</v>
      </c>
      <c r="C53" s="5" t="s">
        <v>2102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3</v>
      </c>
      <c r="B54" s="5" t="s">
        <v>2072</v>
      </c>
      <c r="C54" s="5" t="s">
        <v>2103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5</v>
      </c>
      <c r="B55" s="5" t="s">
        <v>2098</v>
      </c>
      <c r="C55" s="5" t="s">
        <v>2104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20</v>
      </c>
      <c r="B56" s="5" t="s">
        <v>2105</v>
      </c>
      <c r="C56" s="5" t="s">
        <v>2106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2067</v>
      </c>
      <c r="C57" s="5" t="s">
        <v>2107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5</v>
      </c>
      <c r="B58" s="5" t="s">
        <v>2098</v>
      </c>
      <c r="C58" s="5" t="s">
        <v>2108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4</v>
      </c>
      <c r="B59" s="5" t="s">
        <v>674</v>
      </c>
      <c r="C59" s="5" t="s">
        <v>2109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</v>
      </c>
      <c r="B60" s="5" t="s">
        <v>2067</v>
      </c>
      <c r="C60" s="5" t="s">
        <v>2110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1</v>
      </c>
      <c r="B61" s="5" t="s">
        <v>2067</v>
      </c>
      <c r="C61" s="5" t="s">
        <v>2111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3</v>
      </c>
      <c r="B62" s="5" t="s">
        <v>2072</v>
      </c>
      <c r="C62" s="5" t="s">
        <v>2112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6</v>
      </c>
      <c r="B63" s="5" t="s">
        <v>628</v>
      </c>
      <c r="C63" s="5" t="s">
        <v>2113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7</v>
      </c>
      <c r="B64" s="5" t="s">
        <v>1252</v>
      </c>
      <c r="C64" s="5" t="s">
        <v>2114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1</v>
      </c>
      <c r="B65" s="5" t="s">
        <v>2067</v>
      </c>
      <c r="C65" s="5" t="s">
        <v>2115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2</v>
      </c>
      <c r="B66" s="5" t="s">
        <v>521</v>
      </c>
      <c r="C66" s="5" t="s">
        <v>2116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2</v>
      </c>
      <c r="B67" s="5" t="s">
        <v>521</v>
      </c>
      <c r="C67" s="5" t="s">
        <v>2117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</v>
      </c>
      <c r="B68" s="5" t="s">
        <v>2067</v>
      </c>
      <c r="C68" s="5" t="s">
        <v>2118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1</v>
      </c>
      <c r="B69" s="5" t="s">
        <v>2067</v>
      </c>
      <c r="C69" s="5" t="s">
        <v>2119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15</v>
      </c>
      <c r="B70" s="5" t="s">
        <v>2120</v>
      </c>
      <c r="C70" s="5" t="s">
        <v>2121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2</v>
      </c>
      <c r="B71" s="5" t="s">
        <v>521</v>
      </c>
      <c r="C71" s="5" t="s">
        <v>2122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1</v>
      </c>
      <c r="B72" s="5" t="s">
        <v>2067</v>
      </c>
      <c r="C72" s="5" t="s">
        <v>2123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4</v>
      </c>
      <c r="B73" s="5" t="s">
        <v>674</v>
      </c>
      <c r="C73" s="5" t="s">
        <v>2124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3</v>
      </c>
      <c r="B74" s="5" t="s">
        <v>2072</v>
      </c>
      <c r="C74" s="5" t="s">
        <v>2125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2</v>
      </c>
      <c r="B75" s="5" t="s">
        <v>521</v>
      </c>
      <c r="C75" s="5" t="s">
        <v>2126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4</v>
      </c>
      <c r="B76" s="5" t="s">
        <v>674</v>
      </c>
      <c r="C76" s="5" t="s">
        <v>2127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1</v>
      </c>
      <c r="B77" s="5" t="s">
        <v>2067</v>
      </c>
      <c r="C77" s="5" t="s">
        <v>2128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1</v>
      </c>
      <c r="B78" s="5" t="s">
        <v>2067</v>
      </c>
      <c r="C78" s="5" t="s">
        <v>2129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5</v>
      </c>
      <c r="B79" s="5" t="s">
        <v>2098</v>
      </c>
      <c r="C79" s="5" t="s">
        <v>2130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1</v>
      </c>
      <c r="B80" s="5" t="s">
        <v>2067</v>
      </c>
      <c r="C80" s="5" t="s">
        <v>2131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1</v>
      </c>
      <c r="B81" s="5" t="s">
        <v>2067</v>
      </c>
      <c r="C81" s="5" t="s">
        <v>2132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1</v>
      </c>
      <c r="B82" s="5" t="s">
        <v>2067</v>
      </c>
      <c r="C82" s="5" t="s">
        <v>2133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3</v>
      </c>
      <c r="B83" s="5" t="s">
        <v>2072</v>
      </c>
      <c r="C83" s="5" t="s">
        <v>2134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2</v>
      </c>
      <c r="B84" s="5" t="s">
        <v>521</v>
      </c>
      <c r="C84" s="5" t="s">
        <v>2135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2</v>
      </c>
      <c r="B85" s="5" t="s">
        <v>521</v>
      </c>
      <c r="C85" s="5" t="s">
        <v>2136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3</v>
      </c>
      <c r="B86" s="5" t="s">
        <v>2072</v>
      </c>
      <c r="C86" s="5" t="s">
        <v>2137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2</v>
      </c>
      <c r="B87" s="5" t="s">
        <v>521</v>
      </c>
      <c r="C87" s="5" t="s">
        <v>2138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1</v>
      </c>
      <c r="B88" s="5" t="s">
        <v>2067</v>
      </c>
      <c r="C88" s="5" t="s">
        <v>2139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1</v>
      </c>
      <c r="B89" s="5" t="s">
        <v>2067</v>
      </c>
      <c r="C89" s="5" t="s">
        <v>2140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5</v>
      </c>
      <c r="B90" s="5" t="s">
        <v>2098</v>
      </c>
      <c r="C90" s="5" t="s">
        <v>2141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1</v>
      </c>
      <c r="B91" s="5" t="s">
        <v>2067</v>
      </c>
      <c r="C91" s="5" t="s">
        <v>2142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5</v>
      </c>
      <c r="B92" s="5" t="s">
        <v>2098</v>
      </c>
      <c r="C92" s="5" t="s">
        <v>2143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1</v>
      </c>
      <c r="B93" s="5" t="s">
        <v>2067</v>
      </c>
      <c r="C93" s="5" t="s">
        <v>2144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4</v>
      </c>
      <c r="B94" s="5" t="s">
        <v>674</v>
      </c>
      <c r="C94" s="5" t="s">
        <v>2145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4</v>
      </c>
      <c r="B95" s="5" t="s">
        <v>674</v>
      </c>
      <c r="C95" s="5" t="s">
        <v>2146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1</v>
      </c>
      <c r="B96" s="5" t="s">
        <v>2067</v>
      </c>
      <c r="C96" s="5" t="s">
        <v>2147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3</v>
      </c>
      <c r="B97" s="5" t="s">
        <v>2072</v>
      </c>
      <c r="C97" s="5" t="s">
        <v>2148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4</v>
      </c>
      <c r="B98" s="5" t="s">
        <v>674</v>
      </c>
      <c r="C98" s="5" t="s">
        <v>2149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1</v>
      </c>
      <c r="B99" s="5" t="s">
        <v>2067</v>
      </c>
      <c r="C99" s="5" t="s">
        <v>2150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5</v>
      </c>
      <c r="B100" s="5" t="s">
        <v>2098</v>
      </c>
      <c r="C100" s="5" t="s">
        <v>2151</v>
      </c>
      <c r="D100" s="5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1</v>
      </c>
      <c r="B101" s="5" t="s">
        <v>2067</v>
      </c>
      <c r="C101" s="5" t="s">
        <v>2152</v>
      </c>
      <c r="D101" s="5" t="s">
        <v>134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5</v>
      </c>
      <c r="B102" s="5" t="s">
        <v>2098</v>
      </c>
      <c r="C102" s="5" t="s">
        <v>2153</v>
      </c>
      <c r="D102" s="5" t="s">
        <v>134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2</v>
      </c>
      <c r="B103" s="5" t="s">
        <v>521</v>
      </c>
      <c r="C103" s="5" t="s">
        <v>2154</v>
      </c>
      <c r="D103" s="5" t="s">
        <v>134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7</v>
      </c>
      <c r="B104" s="5" t="s">
        <v>1252</v>
      </c>
      <c r="C104" s="5" t="s">
        <v>2155</v>
      </c>
      <c r="D104" s="5" t="s">
        <v>134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3</v>
      </c>
      <c r="B105" s="5" t="s">
        <v>2072</v>
      </c>
      <c r="C105" s="5" t="s">
        <v>2156</v>
      </c>
      <c r="D105" s="5" t="s">
        <v>134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4</v>
      </c>
      <c r="B106" s="5" t="s">
        <v>674</v>
      </c>
      <c r="C106" s="5" t="s">
        <v>2157</v>
      </c>
      <c r="D106" s="5" t="s">
        <v>134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8</v>
      </c>
      <c r="B107" s="5" t="s">
        <v>2158</v>
      </c>
      <c r="C107" s="5" t="s">
        <v>2159</v>
      </c>
      <c r="D107" s="5" t="s">
        <v>134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4</v>
      </c>
      <c r="B108" s="5" t="s">
        <v>674</v>
      </c>
      <c r="C108" s="5" t="s">
        <v>2160</v>
      </c>
      <c r="D108" s="5" t="s">
        <v>134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4</v>
      </c>
      <c r="B109" s="5" t="s">
        <v>674</v>
      </c>
      <c r="C109" s="5" t="s">
        <v>2161</v>
      </c>
      <c r="D109" s="5" t="s">
        <v>134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5</v>
      </c>
      <c r="B110" s="5" t="s">
        <v>2098</v>
      </c>
      <c r="C110" s="5" t="s">
        <v>2162</v>
      </c>
      <c r="D110" s="5" t="s">
        <v>134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11</v>
      </c>
      <c r="B111" s="5" t="s">
        <v>2076</v>
      </c>
      <c r="C111" s="5" t="s">
        <v>2163</v>
      </c>
      <c r="D111" s="5" t="s">
        <v>134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7</v>
      </c>
      <c r="B112" s="5" t="s">
        <v>1252</v>
      </c>
      <c r="C112" s="5" t="s">
        <v>2164</v>
      </c>
      <c r="D112" s="5" t="s">
        <v>134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5">
        <v>6</v>
      </c>
      <c r="B113" s="5" t="s">
        <v>628</v>
      </c>
      <c r="C113" s="5" t="s">
        <v>2165</v>
      </c>
      <c r="D113" s="5" t="s">
        <v>134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5">
        <v>4</v>
      </c>
      <c r="B114" s="5" t="s">
        <v>674</v>
      </c>
      <c r="C114" s="5" t="s">
        <v>2166</v>
      </c>
      <c r="D114" s="5" t="s">
        <v>134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9</v>
      </c>
      <c r="B115" s="5" t="s">
        <v>1768</v>
      </c>
      <c r="C115" s="5" t="s">
        <v>2167</v>
      </c>
      <c r="D115" s="5" t="s">
        <v>134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5">
        <v>4</v>
      </c>
      <c r="B116" s="5" t="s">
        <v>674</v>
      </c>
      <c r="C116" s="5" t="s">
        <v>2168</v>
      </c>
      <c r="D116" s="5" t="s">
        <v>134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5">
        <v>3</v>
      </c>
      <c r="B117" s="5" t="s">
        <v>2072</v>
      </c>
      <c r="C117" s="5" t="s">
        <v>2169</v>
      </c>
      <c r="D117" s="5" t="s">
        <v>134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5">
        <v>3</v>
      </c>
      <c r="B118" s="5" t="s">
        <v>2072</v>
      </c>
      <c r="C118" s="5" t="s">
        <v>2170</v>
      </c>
      <c r="D118" s="5" t="s">
        <v>134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5">
        <v>4</v>
      </c>
      <c r="B119" s="5" t="s">
        <v>674</v>
      </c>
      <c r="C119" s="5" t="s">
        <v>2171</v>
      </c>
      <c r="D119" s="5" t="s">
        <v>134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5">
        <v>10</v>
      </c>
      <c r="B120" s="5" t="s">
        <v>2172</v>
      </c>
      <c r="C120" s="5" t="s">
        <v>2173</v>
      </c>
      <c r="D120" s="5" t="s">
        <v>134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5">
        <v>7</v>
      </c>
      <c r="B121" s="5" t="s">
        <v>1252</v>
      </c>
      <c r="C121" s="5" t="s">
        <v>2174</v>
      </c>
      <c r="D121" s="5" t="s">
        <v>134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35">
      <c r="A122" s="5">
        <v>1</v>
      </c>
      <c r="B122" s="5" t="s">
        <v>2067</v>
      </c>
      <c r="C122" s="5" t="s">
        <v>2175</v>
      </c>
      <c r="D122" s="5" t="s">
        <v>134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35">
      <c r="A123" s="5">
        <v>4</v>
      </c>
      <c r="B123" s="5" t="s">
        <v>674</v>
      </c>
      <c r="C123" s="5" t="s">
        <v>2176</v>
      </c>
      <c r="D123" s="5" t="s">
        <v>134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x14ac:dyDescent="0.35">
      <c r="A124" s="5">
        <v>1</v>
      </c>
      <c r="B124" s="5" t="s">
        <v>2067</v>
      </c>
      <c r="C124" s="5" t="s">
        <v>2177</v>
      </c>
      <c r="D124" s="5" t="s">
        <v>134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x14ac:dyDescent="0.35">
      <c r="A125" s="5">
        <v>7</v>
      </c>
      <c r="B125" s="5" t="s">
        <v>1252</v>
      </c>
      <c r="C125" s="5" t="s">
        <v>2178</v>
      </c>
      <c r="D125" s="5" t="s">
        <v>134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x14ac:dyDescent="0.35">
      <c r="A126" s="5">
        <v>6</v>
      </c>
      <c r="B126" s="5" t="s">
        <v>628</v>
      </c>
      <c r="C126" s="5" t="s">
        <v>2179</v>
      </c>
      <c r="D126" s="5" t="s">
        <v>134</v>
      </c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x14ac:dyDescent="0.35">
      <c r="A127" s="5">
        <v>3</v>
      </c>
      <c r="B127" s="5" t="s">
        <v>2072</v>
      </c>
      <c r="C127" s="5" t="s">
        <v>2180</v>
      </c>
      <c r="D127" s="5" t="s">
        <v>134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x14ac:dyDescent="0.35">
      <c r="A128" s="5">
        <v>3</v>
      </c>
      <c r="B128" s="5" t="s">
        <v>2072</v>
      </c>
      <c r="C128" s="5" t="s">
        <v>2181</v>
      </c>
      <c r="D128" s="5" t="s">
        <v>134</v>
      </c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x14ac:dyDescent="0.35">
      <c r="A129" s="5">
        <v>2</v>
      </c>
      <c r="B129" s="5" t="s">
        <v>521</v>
      </c>
      <c r="C129" s="5" t="s">
        <v>2182</v>
      </c>
      <c r="D129" s="5" t="s">
        <v>134</v>
      </c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x14ac:dyDescent="0.35">
      <c r="A130" s="5">
        <v>7</v>
      </c>
      <c r="B130" s="5" t="s">
        <v>1252</v>
      </c>
      <c r="C130" s="5" t="s">
        <v>2183</v>
      </c>
      <c r="D130" s="5" t="s">
        <v>134</v>
      </c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x14ac:dyDescent="0.35">
      <c r="A131" s="5">
        <v>4</v>
      </c>
      <c r="B131" s="5" t="s">
        <v>674</v>
      </c>
      <c r="C131" s="5" t="s">
        <v>2184</v>
      </c>
      <c r="D131" s="5" t="s">
        <v>134</v>
      </c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x14ac:dyDescent="0.35">
      <c r="A132" s="5">
        <v>3</v>
      </c>
      <c r="B132" s="5" t="s">
        <v>2072</v>
      </c>
      <c r="C132" s="5" t="s">
        <v>2185</v>
      </c>
      <c r="D132" s="5" t="s">
        <v>134</v>
      </c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x14ac:dyDescent="0.35">
      <c r="A133" s="5">
        <v>1</v>
      </c>
      <c r="B133" s="5" t="s">
        <v>2067</v>
      </c>
      <c r="C133" s="5" t="s">
        <v>2186</v>
      </c>
      <c r="D133" s="5" t="s">
        <v>134</v>
      </c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x14ac:dyDescent="0.35">
      <c r="A134" s="5">
        <v>2</v>
      </c>
      <c r="B134" s="5" t="s">
        <v>521</v>
      </c>
      <c r="C134" s="5" t="s">
        <v>2187</v>
      </c>
      <c r="D134" s="5" t="s">
        <v>134</v>
      </c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x14ac:dyDescent="0.35">
      <c r="A135" s="5">
        <v>4</v>
      </c>
      <c r="B135" s="5" t="s">
        <v>674</v>
      </c>
      <c r="C135" s="5" t="s">
        <v>2188</v>
      </c>
      <c r="D135" s="5" t="s">
        <v>134</v>
      </c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x14ac:dyDescent="0.35">
      <c r="A136" s="5">
        <v>1</v>
      </c>
      <c r="B136" s="5" t="s">
        <v>2067</v>
      </c>
      <c r="C136" s="5" t="s">
        <v>2189</v>
      </c>
      <c r="D136" s="5" t="s">
        <v>134</v>
      </c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x14ac:dyDescent="0.35">
      <c r="A137" s="5">
        <v>1</v>
      </c>
      <c r="B137" s="5" t="s">
        <v>2067</v>
      </c>
      <c r="C137" s="5" t="s">
        <v>2190</v>
      </c>
      <c r="D137" s="5" t="s">
        <v>134</v>
      </c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x14ac:dyDescent="0.35">
      <c r="A138" s="5">
        <v>1</v>
      </c>
      <c r="B138" s="5" t="s">
        <v>2067</v>
      </c>
      <c r="C138" s="5" t="s">
        <v>2191</v>
      </c>
      <c r="D138" s="5" t="s">
        <v>134</v>
      </c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x14ac:dyDescent="0.35">
      <c r="A139" s="5">
        <v>3</v>
      </c>
      <c r="B139" s="5" t="s">
        <v>2072</v>
      </c>
      <c r="C139" s="5" t="s">
        <v>2192</v>
      </c>
      <c r="D139" s="5" t="s">
        <v>134</v>
      </c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x14ac:dyDescent="0.35">
      <c r="A140" s="5">
        <v>1</v>
      </c>
      <c r="B140" s="5" t="s">
        <v>2067</v>
      </c>
      <c r="C140" s="5" t="s">
        <v>2193</v>
      </c>
      <c r="D140" s="5" t="s">
        <v>134</v>
      </c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x14ac:dyDescent="0.35">
      <c r="A141" s="5">
        <v>1</v>
      </c>
      <c r="B141" s="5" t="s">
        <v>2067</v>
      </c>
      <c r="C141" s="5" t="s">
        <v>1323</v>
      </c>
      <c r="D141" s="5" t="s">
        <v>134</v>
      </c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x14ac:dyDescent="0.35">
      <c r="A142" s="9">
        <v>401</v>
      </c>
      <c r="B142" s="9" t="s">
        <v>2194</v>
      </c>
      <c r="C142" s="9" t="s">
        <v>162</v>
      </c>
      <c r="D142" s="9" t="s">
        <v>134</v>
      </c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x14ac:dyDescent="0.35">
      <c r="A143" s="5">
        <v>347</v>
      </c>
      <c r="B143" s="5" t="s">
        <v>780</v>
      </c>
      <c r="C143" s="5" t="s">
        <v>164</v>
      </c>
      <c r="D143" s="5" t="s">
        <v>165</v>
      </c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x14ac:dyDescent="0.35">
      <c r="A144" s="5">
        <v>1</v>
      </c>
      <c r="B144" s="5" t="s">
        <v>2067</v>
      </c>
      <c r="C144" s="5" t="s">
        <v>166</v>
      </c>
      <c r="D144" s="5" t="s">
        <v>165</v>
      </c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x14ac:dyDescent="0.35">
      <c r="A145" s="5">
        <v>4</v>
      </c>
      <c r="B145" s="5" t="s">
        <v>674</v>
      </c>
      <c r="C145" s="5" t="s">
        <v>167</v>
      </c>
      <c r="D145" s="5" t="s">
        <v>165</v>
      </c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x14ac:dyDescent="0.35">
      <c r="A146" s="5">
        <v>18</v>
      </c>
      <c r="B146" s="5" t="s">
        <v>1406</v>
      </c>
      <c r="C146" s="5" t="s">
        <v>168</v>
      </c>
      <c r="D146" s="5" t="s">
        <v>165</v>
      </c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x14ac:dyDescent="0.35">
      <c r="A147" s="5">
        <v>24</v>
      </c>
      <c r="B147" s="5" t="s">
        <v>2195</v>
      </c>
      <c r="C147" s="5" t="s">
        <v>250</v>
      </c>
      <c r="D147" s="5" t="s">
        <v>165</v>
      </c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x14ac:dyDescent="0.35">
      <c r="A148" s="5">
        <v>7</v>
      </c>
      <c r="B148" s="5" t="s">
        <v>1252</v>
      </c>
      <c r="C148" s="5" t="s">
        <v>277</v>
      </c>
      <c r="D148" s="5" t="s">
        <v>165</v>
      </c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x14ac:dyDescent="0.35">
      <c r="A149" s="9">
        <v>401</v>
      </c>
      <c r="B149" s="9" t="s">
        <v>169</v>
      </c>
      <c r="C149" s="9" t="s">
        <v>162</v>
      </c>
      <c r="D149" s="9" t="s">
        <v>165</v>
      </c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x14ac:dyDescent="0.35">
      <c r="A150" s="5">
        <v>23</v>
      </c>
      <c r="B150" s="5" t="s">
        <v>2196</v>
      </c>
      <c r="C150" s="5" t="s">
        <v>170</v>
      </c>
      <c r="D150" s="5" t="s">
        <v>171</v>
      </c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x14ac:dyDescent="0.35">
      <c r="A151" s="5">
        <v>125</v>
      </c>
      <c r="B151" s="5" t="s">
        <v>2197</v>
      </c>
      <c r="C151" s="5" t="s">
        <v>173</v>
      </c>
      <c r="D151" s="5" t="s">
        <v>171</v>
      </c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x14ac:dyDescent="0.35">
      <c r="A152" s="5">
        <v>92</v>
      </c>
      <c r="B152" s="5" t="s">
        <v>2198</v>
      </c>
      <c r="C152" s="5" t="s">
        <v>175</v>
      </c>
      <c r="D152" s="5" t="s">
        <v>171</v>
      </c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x14ac:dyDescent="0.35">
      <c r="A153" s="5">
        <v>161</v>
      </c>
      <c r="B153" s="5" t="s">
        <v>2199</v>
      </c>
      <c r="C153" s="5" t="s">
        <v>177</v>
      </c>
      <c r="D153" s="5" t="s">
        <v>171</v>
      </c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x14ac:dyDescent="0.35">
      <c r="A154" s="9">
        <v>401</v>
      </c>
      <c r="B154" s="9" t="s">
        <v>178</v>
      </c>
      <c r="C154" s="9" t="s">
        <v>162</v>
      </c>
      <c r="D154" s="9" t="s">
        <v>171</v>
      </c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x14ac:dyDescent="0.35">
      <c r="A155" s="5">
        <v>136</v>
      </c>
      <c r="B155" s="5" t="s">
        <v>2200</v>
      </c>
      <c r="C155" s="5" t="s">
        <v>180</v>
      </c>
      <c r="D155" s="5" t="s">
        <v>181</v>
      </c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x14ac:dyDescent="0.35">
      <c r="A156" s="5">
        <v>81</v>
      </c>
      <c r="B156" s="5" t="s">
        <v>2201</v>
      </c>
      <c r="C156" s="5" t="s">
        <v>183</v>
      </c>
      <c r="D156" s="5" t="s">
        <v>181</v>
      </c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x14ac:dyDescent="0.35">
      <c r="A157" s="5">
        <v>95</v>
      </c>
      <c r="B157" s="5" t="s">
        <v>2202</v>
      </c>
      <c r="C157" s="5" t="s">
        <v>185</v>
      </c>
      <c r="D157" s="5" t="s">
        <v>181</v>
      </c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x14ac:dyDescent="0.35">
      <c r="A158" s="5">
        <v>47</v>
      </c>
      <c r="B158" s="5" t="s">
        <v>2203</v>
      </c>
      <c r="C158" s="5" t="s">
        <v>186</v>
      </c>
      <c r="D158" s="5" t="s">
        <v>181</v>
      </c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x14ac:dyDescent="0.35">
      <c r="A159" s="5">
        <v>24</v>
      </c>
      <c r="B159" s="5" t="s">
        <v>2195</v>
      </c>
      <c r="C159" s="5" t="s">
        <v>187</v>
      </c>
      <c r="D159" s="5" t="s">
        <v>181</v>
      </c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x14ac:dyDescent="0.35">
      <c r="A160" s="5">
        <v>18</v>
      </c>
      <c r="B160" s="5" t="s">
        <v>1406</v>
      </c>
      <c r="C160" s="5" t="s">
        <v>189</v>
      </c>
      <c r="D160" s="5" t="s">
        <v>181</v>
      </c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x14ac:dyDescent="0.35">
      <c r="A161" s="9">
        <v>401</v>
      </c>
      <c r="B161" s="9" t="s">
        <v>169</v>
      </c>
      <c r="C161" s="9" t="s">
        <v>162</v>
      </c>
      <c r="D161" s="9" t="s">
        <v>181</v>
      </c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x14ac:dyDescent="0.35">
      <c r="A162" s="5">
        <v>198</v>
      </c>
      <c r="B162" s="5" t="s">
        <v>2204</v>
      </c>
      <c r="C162" s="5" t="s">
        <v>191</v>
      </c>
      <c r="D162" s="5" t="s">
        <v>192</v>
      </c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x14ac:dyDescent="0.35">
      <c r="A163" s="5">
        <v>203</v>
      </c>
      <c r="B163" s="5" t="s">
        <v>2205</v>
      </c>
      <c r="C163" s="5" t="s">
        <v>194</v>
      </c>
      <c r="D163" s="5" t="s">
        <v>192</v>
      </c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x14ac:dyDescent="0.35">
      <c r="A164" s="9">
        <v>401</v>
      </c>
      <c r="B164" s="9" t="s">
        <v>178</v>
      </c>
      <c r="C164" s="9" t="s">
        <v>162</v>
      </c>
      <c r="D164" s="9" t="s">
        <v>192</v>
      </c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D53"/>
  <sheetViews>
    <sheetView workbookViewId="0"/>
  </sheetViews>
  <sheetFormatPr defaultRowHeight="14.5" x14ac:dyDescent="0.35"/>
  <cols>
    <col min="1" max="1" width="54" customWidth="1"/>
    <col min="2" max="2" width="23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2206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37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28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1557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1595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238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7769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4516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15676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1942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200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403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261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2207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1712</v>
      </c>
      <c r="C22" s="5" t="s">
        <v>2208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4</v>
      </c>
      <c r="B23" s="5" t="s">
        <v>233</v>
      </c>
      <c r="C23" s="5" t="s">
        <v>2209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1712</v>
      </c>
      <c r="C24" s="5" t="s">
        <v>2210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1712</v>
      </c>
      <c r="C25" s="5" t="s">
        <v>2211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1715</v>
      </c>
      <c r="C26" s="5" t="s">
        <v>2212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1712</v>
      </c>
      <c r="C27" s="5" t="s">
        <v>2213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3</v>
      </c>
      <c r="B28" s="5" t="s">
        <v>1710</v>
      </c>
      <c r="C28" s="5" t="s">
        <v>2214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3</v>
      </c>
      <c r="B29" s="5" t="s">
        <v>1710</v>
      </c>
      <c r="C29" s="5" t="s">
        <v>2215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3</v>
      </c>
      <c r="B30" s="5" t="s">
        <v>1710</v>
      </c>
      <c r="C30" s="5" t="s">
        <v>2216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3</v>
      </c>
      <c r="B31" s="5" t="s">
        <v>1710</v>
      </c>
      <c r="C31" s="5" t="s">
        <v>2217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6</v>
      </c>
      <c r="B32" s="5" t="s">
        <v>1719</v>
      </c>
      <c r="C32" s="5" t="s">
        <v>2218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9">
        <v>28</v>
      </c>
      <c r="B33" s="9" t="s">
        <v>1045</v>
      </c>
      <c r="C33" s="9" t="s">
        <v>162</v>
      </c>
      <c r="D33" s="9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24</v>
      </c>
      <c r="B34" s="5" t="s">
        <v>2219</v>
      </c>
      <c r="C34" s="5" t="s">
        <v>164</v>
      </c>
      <c r="D34" s="5" t="s">
        <v>165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1712</v>
      </c>
      <c r="C35" s="5" t="s">
        <v>167</v>
      </c>
      <c r="D35" s="5" t="s">
        <v>165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1712</v>
      </c>
      <c r="C36" s="5" t="s">
        <v>168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1715</v>
      </c>
      <c r="C37" s="5" t="s">
        <v>250</v>
      </c>
      <c r="D37" s="5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9">
        <v>28</v>
      </c>
      <c r="B38" s="9" t="s">
        <v>255</v>
      </c>
      <c r="C38" s="9" t="s">
        <v>162</v>
      </c>
      <c r="D38" s="9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1712</v>
      </c>
      <c r="C39" s="5" t="s">
        <v>170</v>
      </c>
      <c r="D39" s="5" t="s">
        <v>171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16</v>
      </c>
      <c r="B40" s="5" t="s">
        <v>1726</v>
      </c>
      <c r="C40" s="5" t="s">
        <v>173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7</v>
      </c>
      <c r="B41" s="5" t="s">
        <v>218</v>
      </c>
      <c r="C41" s="5" t="s">
        <v>175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4</v>
      </c>
      <c r="B42" s="5" t="s">
        <v>233</v>
      </c>
      <c r="C42" s="5" t="s">
        <v>177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9">
        <v>28</v>
      </c>
      <c r="B43" s="9" t="s">
        <v>178</v>
      </c>
      <c r="C43" s="9" t="s">
        <v>162</v>
      </c>
      <c r="D43" s="9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6</v>
      </c>
      <c r="B44" s="5" t="s">
        <v>1719</v>
      </c>
      <c r="C44" s="5" t="s">
        <v>180</v>
      </c>
      <c r="D44" s="5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10</v>
      </c>
      <c r="B45" s="5" t="s">
        <v>2220</v>
      </c>
      <c r="C45" s="5" t="s">
        <v>183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8</v>
      </c>
      <c r="B46" s="5" t="s">
        <v>254</v>
      </c>
      <c r="C46" s="5" t="s">
        <v>185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4</v>
      </c>
      <c r="B47" s="5" t="s">
        <v>233</v>
      </c>
      <c r="C47" s="5" t="s">
        <v>186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0</v>
      </c>
      <c r="B48" s="5" t="s">
        <v>188</v>
      </c>
      <c r="C48" s="5" t="s">
        <v>187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0</v>
      </c>
      <c r="B49" s="5" t="s">
        <v>188</v>
      </c>
      <c r="C49" s="5" t="s">
        <v>189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9">
        <v>28</v>
      </c>
      <c r="B50" s="9" t="s">
        <v>178</v>
      </c>
      <c r="C50" s="9" t="s">
        <v>162</v>
      </c>
      <c r="D50" s="9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6</v>
      </c>
      <c r="B51" s="5" t="s">
        <v>1719</v>
      </c>
      <c r="C51" s="5" t="s">
        <v>191</v>
      </c>
      <c r="D51" s="5" t="s">
        <v>192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22</v>
      </c>
      <c r="B52" s="5" t="s">
        <v>2221</v>
      </c>
      <c r="C52" s="5" t="s">
        <v>194</v>
      </c>
      <c r="D52" s="5" t="s">
        <v>192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9">
        <v>28</v>
      </c>
      <c r="B53" s="9" t="s">
        <v>178</v>
      </c>
      <c r="C53" s="9" t="s">
        <v>162</v>
      </c>
      <c r="D53" s="9" t="s">
        <v>192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AD57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2222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38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31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1602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1138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305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6007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3910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12962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1502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196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445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2223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365</v>
      </c>
      <c r="C22" s="5" t="s">
        <v>2224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365</v>
      </c>
      <c r="C23" s="5" t="s">
        <v>2225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3</v>
      </c>
      <c r="B24" s="5" t="s">
        <v>398</v>
      </c>
      <c r="C24" s="5" t="s">
        <v>2226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365</v>
      </c>
      <c r="C25" s="5" t="s">
        <v>2227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4</v>
      </c>
      <c r="B26" s="5" t="s">
        <v>965</v>
      </c>
      <c r="C26" s="5" t="s">
        <v>2228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365</v>
      </c>
      <c r="C27" s="5" t="s">
        <v>2229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309</v>
      </c>
      <c r="C28" s="5" t="s">
        <v>2230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5</v>
      </c>
      <c r="B29" s="5" t="s">
        <v>1952</v>
      </c>
      <c r="C29" s="5" t="s">
        <v>2231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309</v>
      </c>
      <c r="C30" s="5" t="s">
        <v>2232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365</v>
      </c>
      <c r="C31" s="5" t="s">
        <v>2233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365</v>
      </c>
      <c r="C32" s="5" t="s">
        <v>2234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365</v>
      </c>
      <c r="C33" s="5" t="s">
        <v>2235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365</v>
      </c>
      <c r="C34" s="5" t="s">
        <v>2236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309</v>
      </c>
      <c r="C35" s="5" t="s">
        <v>2237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309</v>
      </c>
      <c r="C36" s="5" t="s">
        <v>2238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365</v>
      </c>
      <c r="C37" s="5" t="s">
        <v>2239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</v>
      </c>
      <c r="B38" s="5" t="s">
        <v>309</v>
      </c>
      <c r="C38" s="5" t="s">
        <v>2240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9">
        <v>31</v>
      </c>
      <c r="B39" s="9" t="s">
        <v>1698</v>
      </c>
      <c r="C39" s="9" t="s">
        <v>162</v>
      </c>
      <c r="D39" s="9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27</v>
      </c>
      <c r="B40" s="5" t="s">
        <v>2241</v>
      </c>
      <c r="C40" s="5" t="s">
        <v>164</v>
      </c>
      <c r="D40" s="5" t="s">
        <v>165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4</v>
      </c>
      <c r="B41" s="5" t="s">
        <v>965</v>
      </c>
      <c r="C41" s="5" t="s">
        <v>167</v>
      </c>
      <c r="D41" s="5" t="s">
        <v>165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9">
        <v>31</v>
      </c>
      <c r="B42" s="9" t="s">
        <v>178</v>
      </c>
      <c r="C42" s="9" t="s">
        <v>162</v>
      </c>
      <c r="D42" s="9" t="s">
        <v>165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365</v>
      </c>
      <c r="C43" s="5" t="s">
        <v>170</v>
      </c>
      <c r="D43" s="5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10</v>
      </c>
      <c r="B44" s="5" t="s">
        <v>2242</v>
      </c>
      <c r="C44" s="5" t="s">
        <v>173</v>
      </c>
      <c r="D44" s="5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7</v>
      </c>
      <c r="B45" s="5" t="s">
        <v>437</v>
      </c>
      <c r="C45" s="5" t="s">
        <v>175</v>
      </c>
      <c r="D45" s="5" t="s">
        <v>171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13</v>
      </c>
      <c r="B46" s="5" t="s">
        <v>1955</v>
      </c>
      <c r="C46" s="5" t="s">
        <v>177</v>
      </c>
      <c r="D46" s="5" t="s">
        <v>171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9">
        <v>31</v>
      </c>
      <c r="B47" s="9" t="s">
        <v>169</v>
      </c>
      <c r="C47" s="9" t="s">
        <v>162</v>
      </c>
      <c r="D47" s="9" t="s">
        <v>171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10</v>
      </c>
      <c r="B48" s="5" t="s">
        <v>2242</v>
      </c>
      <c r="C48" s="5" t="s">
        <v>180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12</v>
      </c>
      <c r="B49" s="5" t="s">
        <v>2243</v>
      </c>
      <c r="C49" s="5" t="s">
        <v>183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4</v>
      </c>
      <c r="B50" s="5" t="s">
        <v>965</v>
      </c>
      <c r="C50" s="5" t="s">
        <v>185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4</v>
      </c>
      <c r="B51" s="5" t="s">
        <v>965</v>
      </c>
      <c r="C51" s="5" t="s">
        <v>186</v>
      </c>
      <c r="D51" s="5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365</v>
      </c>
      <c r="C52" s="5" t="s">
        <v>187</v>
      </c>
      <c r="D52" s="5" t="s">
        <v>181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0</v>
      </c>
      <c r="B53" s="5" t="s">
        <v>188</v>
      </c>
      <c r="C53" s="5" t="s">
        <v>189</v>
      </c>
      <c r="D53" s="5" t="s">
        <v>181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9">
        <v>31</v>
      </c>
      <c r="B54" s="9" t="s">
        <v>178</v>
      </c>
      <c r="C54" s="9" t="s">
        <v>162</v>
      </c>
      <c r="D54" s="9" t="s">
        <v>181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20</v>
      </c>
      <c r="B55" s="5" t="s">
        <v>2244</v>
      </c>
      <c r="C55" s="5" t="s">
        <v>191</v>
      </c>
      <c r="D55" s="5" t="s">
        <v>192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11</v>
      </c>
      <c r="B56" s="5" t="s">
        <v>1954</v>
      </c>
      <c r="C56" s="5" t="s">
        <v>194</v>
      </c>
      <c r="D56" s="5" t="s">
        <v>192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9">
        <v>31</v>
      </c>
      <c r="B57" s="9" t="s">
        <v>178</v>
      </c>
      <c r="C57" s="9" t="s">
        <v>162</v>
      </c>
      <c r="D57" s="9" t="s">
        <v>192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AD213"/>
  <sheetViews>
    <sheetView workbookViewId="0"/>
  </sheetViews>
  <sheetFormatPr defaultRowHeight="14.5" x14ac:dyDescent="0.35"/>
  <cols>
    <col min="1" max="1" width="54" customWidth="1"/>
    <col min="2" max="2" width="23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2245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39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775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2380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548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9541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4915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17637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2389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287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223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968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285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2246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2247</v>
      </c>
      <c r="C22" s="5" t="s">
        <v>2184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2247</v>
      </c>
      <c r="C23" s="5" t="s">
        <v>1784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4</v>
      </c>
      <c r="B24" s="5" t="s">
        <v>2248</v>
      </c>
      <c r="C24" s="5" t="s">
        <v>2249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2247</v>
      </c>
      <c r="C25" s="5" t="s">
        <v>2250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2247</v>
      </c>
      <c r="C26" s="5" t="s">
        <v>2251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2252</v>
      </c>
      <c r="C27" s="5" t="s">
        <v>2253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3</v>
      </c>
      <c r="B28" s="5" t="s">
        <v>2254</v>
      </c>
      <c r="C28" s="5" t="s">
        <v>2255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2247</v>
      </c>
      <c r="C29" s="5" t="s">
        <v>2256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2247</v>
      </c>
      <c r="C30" s="5" t="s">
        <v>2257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3</v>
      </c>
      <c r="B31" s="5" t="s">
        <v>2254</v>
      </c>
      <c r="C31" s="5" t="s">
        <v>2258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2252</v>
      </c>
      <c r="C32" s="5" t="s">
        <v>2259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2247</v>
      </c>
      <c r="C33" s="5" t="s">
        <v>2260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4</v>
      </c>
      <c r="B34" s="5" t="s">
        <v>2248</v>
      </c>
      <c r="C34" s="5" t="s">
        <v>2261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2252</v>
      </c>
      <c r="C35" s="5" t="s">
        <v>2262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2247</v>
      </c>
      <c r="C36" s="5" t="s">
        <v>2263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3</v>
      </c>
      <c r="B37" s="5" t="s">
        <v>2254</v>
      </c>
      <c r="C37" s="5" t="s">
        <v>2264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2247</v>
      </c>
      <c r="C38" s="5" t="s">
        <v>2265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5</v>
      </c>
      <c r="B39" s="5" t="s">
        <v>2266</v>
      </c>
      <c r="C39" s="5" t="s">
        <v>2267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2247</v>
      </c>
      <c r="C40" s="5" t="s">
        <v>2268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2247</v>
      </c>
      <c r="C41" s="5" t="s">
        <v>2269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3</v>
      </c>
      <c r="B42" s="5" t="s">
        <v>2254</v>
      </c>
      <c r="C42" s="5" t="s">
        <v>2270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4</v>
      </c>
      <c r="B43" s="5" t="s">
        <v>2248</v>
      </c>
      <c r="C43" s="5" t="s">
        <v>2271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2247</v>
      </c>
      <c r="C44" s="5" t="s">
        <v>2272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2247</v>
      </c>
      <c r="C45" s="5" t="s">
        <v>2273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3</v>
      </c>
      <c r="B46" s="5" t="s">
        <v>2254</v>
      </c>
      <c r="C46" s="5" t="s">
        <v>2274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2247</v>
      </c>
      <c r="C47" s="5" t="s">
        <v>2275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2</v>
      </c>
      <c r="B48" s="5" t="s">
        <v>2252</v>
      </c>
      <c r="C48" s="5" t="s">
        <v>2276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6</v>
      </c>
      <c r="B49" s="5" t="s">
        <v>2277</v>
      </c>
      <c r="C49" s="5" t="s">
        <v>2278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2247</v>
      </c>
      <c r="C50" s="5" t="s">
        <v>2279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2</v>
      </c>
      <c r="B51" s="5" t="s">
        <v>2252</v>
      </c>
      <c r="C51" s="5" t="s">
        <v>2280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2</v>
      </c>
      <c r="B52" s="5" t="s">
        <v>2252</v>
      </c>
      <c r="C52" s="5" t="s">
        <v>2281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</v>
      </c>
      <c r="B53" s="5" t="s">
        <v>2252</v>
      </c>
      <c r="C53" s="5" t="s">
        <v>2282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</v>
      </c>
      <c r="B54" s="5" t="s">
        <v>2247</v>
      </c>
      <c r="C54" s="5" t="s">
        <v>2283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3</v>
      </c>
      <c r="B55" s="5" t="s">
        <v>2254</v>
      </c>
      <c r="C55" s="5" t="s">
        <v>2284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2</v>
      </c>
      <c r="B56" s="5" t="s">
        <v>2252</v>
      </c>
      <c r="C56" s="5" t="s">
        <v>2285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2247</v>
      </c>
      <c r="C57" s="5" t="s">
        <v>2286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</v>
      </c>
      <c r="B58" s="5" t="s">
        <v>2247</v>
      </c>
      <c r="C58" s="5" t="s">
        <v>2287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</v>
      </c>
      <c r="B59" s="5" t="s">
        <v>2247</v>
      </c>
      <c r="C59" s="5" t="s">
        <v>2288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</v>
      </c>
      <c r="B60" s="5" t="s">
        <v>2247</v>
      </c>
      <c r="C60" s="5" t="s">
        <v>2289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6</v>
      </c>
      <c r="B61" s="5" t="s">
        <v>2277</v>
      </c>
      <c r="C61" s="5" t="s">
        <v>2290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</v>
      </c>
      <c r="B62" s="5" t="s">
        <v>2247</v>
      </c>
      <c r="C62" s="5" t="s">
        <v>2291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</v>
      </c>
      <c r="B63" s="5" t="s">
        <v>2247</v>
      </c>
      <c r="C63" s="5" t="s">
        <v>2292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2</v>
      </c>
      <c r="B64" s="5" t="s">
        <v>2252</v>
      </c>
      <c r="C64" s="5" t="s">
        <v>2293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3</v>
      </c>
      <c r="B65" s="5" t="s">
        <v>2254</v>
      </c>
      <c r="C65" s="5" t="s">
        <v>2294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2</v>
      </c>
      <c r="B66" s="5" t="s">
        <v>2252</v>
      </c>
      <c r="C66" s="5" t="s">
        <v>2295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2</v>
      </c>
      <c r="B67" s="5" t="s">
        <v>2252</v>
      </c>
      <c r="C67" s="5" t="s">
        <v>2296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</v>
      </c>
      <c r="B68" s="5" t="s">
        <v>2247</v>
      </c>
      <c r="C68" s="5" t="s">
        <v>2297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7</v>
      </c>
      <c r="B69" s="5" t="s">
        <v>2298</v>
      </c>
      <c r="C69" s="5" t="s">
        <v>2299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2</v>
      </c>
      <c r="B70" s="5" t="s">
        <v>2252</v>
      </c>
      <c r="C70" s="5" t="s">
        <v>2300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2</v>
      </c>
      <c r="B71" s="5" t="s">
        <v>2252</v>
      </c>
      <c r="C71" s="5" t="s">
        <v>2301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2</v>
      </c>
      <c r="B72" s="5" t="s">
        <v>2252</v>
      </c>
      <c r="C72" s="5" t="s">
        <v>2302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1</v>
      </c>
      <c r="B73" s="5" t="s">
        <v>2247</v>
      </c>
      <c r="C73" s="5" t="s">
        <v>2303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3</v>
      </c>
      <c r="B74" s="5" t="s">
        <v>2254</v>
      </c>
      <c r="C74" s="5" t="s">
        <v>2304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5</v>
      </c>
      <c r="B75" s="5" t="s">
        <v>2266</v>
      </c>
      <c r="C75" s="5" t="s">
        <v>2305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1</v>
      </c>
      <c r="B76" s="5" t="s">
        <v>2247</v>
      </c>
      <c r="C76" s="5" t="s">
        <v>2306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4</v>
      </c>
      <c r="B77" s="5" t="s">
        <v>2248</v>
      </c>
      <c r="C77" s="5" t="s">
        <v>2307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1</v>
      </c>
      <c r="B78" s="5" t="s">
        <v>2247</v>
      </c>
      <c r="C78" s="5" t="s">
        <v>2308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1</v>
      </c>
      <c r="B79" s="5" t="s">
        <v>2247</v>
      </c>
      <c r="C79" s="5" t="s">
        <v>2309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1</v>
      </c>
      <c r="B80" s="5" t="s">
        <v>2247</v>
      </c>
      <c r="C80" s="5" t="s">
        <v>2310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1</v>
      </c>
      <c r="B81" s="5" t="s">
        <v>2247</v>
      </c>
      <c r="C81" s="5" t="s">
        <v>2311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1</v>
      </c>
      <c r="B82" s="5" t="s">
        <v>2247</v>
      </c>
      <c r="C82" s="5" t="s">
        <v>2312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3</v>
      </c>
      <c r="B83" s="5" t="s">
        <v>2254</v>
      </c>
      <c r="C83" s="5" t="s">
        <v>2313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2</v>
      </c>
      <c r="B84" s="5" t="s">
        <v>2252</v>
      </c>
      <c r="C84" s="5" t="s">
        <v>2314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2</v>
      </c>
      <c r="B85" s="5" t="s">
        <v>2252</v>
      </c>
      <c r="C85" s="5" t="s">
        <v>2315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1</v>
      </c>
      <c r="B86" s="5" t="s">
        <v>2247</v>
      </c>
      <c r="C86" s="5" t="s">
        <v>2316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3</v>
      </c>
      <c r="B87" s="5" t="s">
        <v>2254</v>
      </c>
      <c r="C87" s="5" t="s">
        <v>2317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5</v>
      </c>
      <c r="B88" s="5" t="s">
        <v>2266</v>
      </c>
      <c r="C88" s="5" t="s">
        <v>2318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2</v>
      </c>
      <c r="B89" s="5" t="s">
        <v>2252</v>
      </c>
      <c r="C89" s="5" t="s">
        <v>2319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1</v>
      </c>
      <c r="B90" s="5" t="s">
        <v>2247</v>
      </c>
      <c r="C90" s="5" t="s">
        <v>2320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5</v>
      </c>
      <c r="B91" s="5" t="s">
        <v>2266</v>
      </c>
      <c r="C91" s="5" t="s">
        <v>2321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1</v>
      </c>
      <c r="B92" s="5" t="s">
        <v>2247</v>
      </c>
      <c r="C92" s="5" t="s">
        <v>2322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1</v>
      </c>
      <c r="B93" s="5" t="s">
        <v>2247</v>
      </c>
      <c r="C93" s="5" t="s">
        <v>2323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1</v>
      </c>
      <c r="B94" s="5" t="s">
        <v>2247</v>
      </c>
      <c r="C94" s="5" t="s">
        <v>2324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2</v>
      </c>
      <c r="B95" s="5" t="s">
        <v>2252</v>
      </c>
      <c r="C95" s="5" t="s">
        <v>2325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3</v>
      </c>
      <c r="B96" s="5" t="s">
        <v>2254</v>
      </c>
      <c r="C96" s="5" t="s">
        <v>2326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4</v>
      </c>
      <c r="B97" s="5" t="s">
        <v>2248</v>
      </c>
      <c r="C97" s="5" t="s">
        <v>2327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4</v>
      </c>
      <c r="B98" s="5" t="s">
        <v>2248</v>
      </c>
      <c r="C98" s="5" t="s">
        <v>2328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2</v>
      </c>
      <c r="B99" s="5" t="s">
        <v>2252</v>
      </c>
      <c r="C99" s="5" t="s">
        <v>2329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1</v>
      </c>
      <c r="B100" s="5" t="s">
        <v>2247</v>
      </c>
      <c r="C100" s="5" t="s">
        <v>2330</v>
      </c>
      <c r="D100" s="5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3</v>
      </c>
      <c r="B101" s="5" t="s">
        <v>2254</v>
      </c>
      <c r="C101" s="5" t="s">
        <v>2331</v>
      </c>
      <c r="D101" s="5" t="s">
        <v>134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4</v>
      </c>
      <c r="B102" s="5" t="s">
        <v>2248</v>
      </c>
      <c r="C102" s="5" t="s">
        <v>2332</v>
      </c>
      <c r="D102" s="5" t="s">
        <v>134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3</v>
      </c>
      <c r="B103" s="5" t="s">
        <v>2254</v>
      </c>
      <c r="C103" s="5" t="s">
        <v>2333</v>
      </c>
      <c r="D103" s="5" t="s">
        <v>134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1</v>
      </c>
      <c r="B104" s="5" t="s">
        <v>2247</v>
      </c>
      <c r="C104" s="5" t="s">
        <v>2334</v>
      </c>
      <c r="D104" s="5" t="s">
        <v>134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1</v>
      </c>
      <c r="B105" s="5" t="s">
        <v>2247</v>
      </c>
      <c r="C105" s="5" t="s">
        <v>2335</v>
      </c>
      <c r="D105" s="5" t="s">
        <v>134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1</v>
      </c>
      <c r="B106" s="5" t="s">
        <v>2247</v>
      </c>
      <c r="C106" s="5" t="s">
        <v>2336</v>
      </c>
      <c r="D106" s="5" t="s">
        <v>134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1</v>
      </c>
      <c r="B107" s="5" t="s">
        <v>2247</v>
      </c>
      <c r="C107" s="5" t="s">
        <v>2337</v>
      </c>
      <c r="D107" s="5" t="s">
        <v>134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2</v>
      </c>
      <c r="B108" s="5" t="s">
        <v>2252</v>
      </c>
      <c r="C108" s="5" t="s">
        <v>2338</v>
      </c>
      <c r="D108" s="5" t="s">
        <v>134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1</v>
      </c>
      <c r="B109" s="5" t="s">
        <v>2247</v>
      </c>
      <c r="C109" s="5" t="s">
        <v>2339</v>
      </c>
      <c r="D109" s="5" t="s">
        <v>134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1</v>
      </c>
      <c r="B110" s="5" t="s">
        <v>2247</v>
      </c>
      <c r="C110" s="5" t="s">
        <v>2340</v>
      </c>
      <c r="D110" s="5" t="s">
        <v>134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1</v>
      </c>
      <c r="B111" s="5" t="s">
        <v>2247</v>
      </c>
      <c r="C111" s="5" t="s">
        <v>2341</v>
      </c>
      <c r="D111" s="5" t="s">
        <v>134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1</v>
      </c>
      <c r="B112" s="5" t="s">
        <v>2247</v>
      </c>
      <c r="C112" s="5" t="s">
        <v>2342</v>
      </c>
      <c r="D112" s="5" t="s">
        <v>134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5">
        <v>1</v>
      </c>
      <c r="B113" s="5" t="s">
        <v>2247</v>
      </c>
      <c r="C113" s="5" t="s">
        <v>2343</v>
      </c>
      <c r="D113" s="5" t="s">
        <v>134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5">
        <v>1</v>
      </c>
      <c r="B114" s="5" t="s">
        <v>2247</v>
      </c>
      <c r="C114" s="5" t="s">
        <v>2344</v>
      </c>
      <c r="D114" s="5" t="s">
        <v>134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2</v>
      </c>
      <c r="B115" s="5" t="s">
        <v>2252</v>
      </c>
      <c r="C115" s="5" t="s">
        <v>2345</v>
      </c>
      <c r="D115" s="5" t="s">
        <v>134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5">
        <v>1</v>
      </c>
      <c r="B116" s="5" t="s">
        <v>2247</v>
      </c>
      <c r="C116" s="5" t="s">
        <v>2346</v>
      </c>
      <c r="D116" s="5" t="s">
        <v>134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5">
        <v>2</v>
      </c>
      <c r="B117" s="5" t="s">
        <v>2252</v>
      </c>
      <c r="C117" s="5" t="s">
        <v>2347</v>
      </c>
      <c r="D117" s="5" t="s">
        <v>134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5">
        <v>3</v>
      </c>
      <c r="B118" s="5" t="s">
        <v>2254</v>
      </c>
      <c r="C118" s="5" t="s">
        <v>2348</v>
      </c>
      <c r="D118" s="5" t="s">
        <v>134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5">
        <v>3</v>
      </c>
      <c r="B119" s="5" t="s">
        <v>2254</v>
      </c>
      <c r="C119" s="5" t="s">
        <v>2349</v>
      </c>
      <c r="D119" s="5" t="s">
        <v>134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5">
        <v>3</v>
      </c>
      <c r="B120" s="5" t="s">
        <v>2254</v>
      </c>
      <c r="C120" s="5" t="s">
        <v>2350</v>
      </c>
      <c r="D120" s="5" t="s">
        <v>134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5">
        <v>3</v>
      </c>
      <c r="B121" s="5" t="s">
        <v>2254</v>
      </c>
      <c r="C121" s="5" t="s">
        <v>2351</v>
      </c>
      <c r="D121" s="5" t="s">
        <v>134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35">
      <c r="A122" s="5">
        <v>2</v>
      </c>
      <c r="B122" s="5" t="s">
        <v>2252</v>
      </c>
      <c r="C122" s="5" t="s">
        <v>2352</v>
      </c>
      <c r="D122" s="5" t="s">
        <v>134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35">
      <c r="A123" s="5">
        <v>1</v>
      </c>
      <c r="B123" s="5" t="s">
        <v>2247</v>
      </c>
      <c r="C123" s="5" t="s">
        <v>2353</v>
      </c>
      <c r="D123" s="5" t="s">
        <v>134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x14ac:dyDescent="0.35">
      <c r="A124" s="5">
        <v>1</v>
      </c>
      <c r="B124" s="5" t="s">
        <v>2247</v>
      </c>
      <c r="C124" s="5" t="s">
        <v>2354</v>
      </c>
      <c r="D124" s="5" t="s">
        <v>134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x14ac:dyDescent="0.35">
      <c r="A125" s="5">
        <v>1</v>
      </c>
      <c r="B125" s="5" t="s">
        <v>2247</v>
      </c>
      <c r="C125" s="5" t="s">
        <v>2355</v>
      </c>
      <c r="D125" s="5" t="s">
        <v>134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x14ac:dyDescent="0.35">
      <c r="A126" s="5">
        <v>1</v>
      </c>
      <c r="B126" s="5" t="s">
        <v>2247</v>
      </c>
      <c r="C126" s="5" t="s">
        <v>2356</v>
      </c>
      <c r="D126" s="5" t="s">
        <v>134</v>
      </c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x14ac:dyDescent="0.35">
      <c r="A127" s="5">
        <v>1</v>
      </c>
      <c r="B127" s="5" t="s">
        <v>2247</v>
      </c>
      <c r="C127" s="5" t="s">
        <v>2357</v>
      </c>
      <c r="D127" s="5" t="s">
        <v>134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x14ac:dyDescent="0.35">
      <c r="A128" s="5">
        <v>1</v>
      </c>
      <c r="B128" s="5" t="s">
        <v>2247</v>
      </c>
      <c r="C128" s="5" t="s">
        <v>2358</v>
      </c>
      <c r="D128" s="5" t="s">
        <v>134</v>
      </c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x14ac:dyDescent="0.35">
      <c r="A129" s="5">
        <v>2</v>
      </c>
      <c r="B129" s="5" t="s">
        <v>2252</v>
      </c>
      <c r="C129" s="5" t="s">
        <v>2359</v>
      </c>
      <c r="D129" s="5" t="s">
        <v>134</v>
      </c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x14ac:dyDescent="0.35">
      <c r="A130" s="5">
        <v>1</v>
      </c>
      <c r="B130" s="5" t="s">
        <v>2247</v>
      </c>
      <c r="C130" s="5" t="s">
        <v>2360</v>
      </c>
      <c r="D130" s="5" t="s">
        <v>134</v>
      </c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x14ac:dyDescent="0.35">
      <c r="A131" s="5">
        <v>1</v>
      </c>
      <c r="B131" s="5" t="s">
        <v>2247</v>
      </c>
      <c r="C131" s="5" t="s">
        <v>2361</v>
      </c>
      <c r="D131" s="5" t="s">
        <v>134</v>
      </c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x14ac:dyDescent="0.35">
      <c r="A132" s="5">
        <v>3</v>
      </c>
      <c r="B132" s="5" t="s">
        <v>2254</v>
      </c>
      <c r="C132" s="5" t="s">
        <v>2362</v>
      </c>
      <c r="D132" s="5" t="s">
        <v>134</v>
      </c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x14ac:dyDescent="0.35">
      <c r="A133" s="5">
        <v>1</v>
      </c>
      <c r="B133" s="5" t="s">
        <v>2247</v>
      </c>
      <c r="C133" s="5" t="s">
        <v>2363</v>
      </c>
      <c r="D133" s="5" t="s">
        <v>134</v>
      </c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x14ac:dyDescent="0.35">
      <c r="A134" s="5">
        <v>1</v>
      </c>
      <c r="B134" s="5" t="s">
        <v>2247</v>
      </c>
      <c r="C134" s="5" t="s">
        <v>2364</v>
      </c>
      <c r="D134" s="5" t="s">
        <v>134</v>
      </c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x14ac:dyDescent="0.35">
      <c r="A135" s="5">
        <v>5</v>
      </c>
      <c r="B135" s="5" t="s">
        <v>2266</v>
      </c>
      <c r="C135" s="5" t="s">
        <v>2365</v>
      </c>
      <c r="D135" s="5" t="s">
        <v>134</v>
      </c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x14ac:dyDescent="0.35">
      <c r="A136" s="5">
        <v>1</v>
      </c>
      <c r="B136" s="5" t="s">
        <v>2247</v>
      </c>
      <c r="C136" s="5" t="s">
        <v>2366</v>
      </c>
      <c r="D136" s="5" t="s">
        <v>134</v>
      </c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x14ac:dyDescent="0.35">
      <c r="A137" s="5">
        <v>1</v>
      </c>
      <c r="B137" s="5" t="s">
        <v>2247</v>
      </c>
      <c r="C137" s="5" t="s">
        <v>2367</v>
      </c>
      <c r="D137" s="5" t="s">
        <v>134</v>
      </c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x14ac:dyDescent="0.35">
      <c r="A138" s="5">
        <v>2</v>
      </c>
      <c r="B138" s="5" t="s">
        <v>2252</v>
      </c>
      <c r="C138" s="5" t="s">
        <v>2368</v>
      </c>
      <c r="D138" s="5" t="s">
        <v>134</v>
      </c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x14ac:dyDescent="0.35">
      <c r="A139" s="5">
        <v>1</v>
      </c>
      <c r="B139" s="5" t="s">
        <v>2247</v>
      </c>
      <c r="C139" s="5" t="s">
        <v>2369</v>
      </c>
      <c r="D139" s="5" t="s">
        <v>134</v>
      </c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x14ac:dyDescent="0.35">
      <c r="A140" s="5">
        <v>1</v>
      </c>
      <c r="B140" s="5" t="s">
        <v>2247</v>
      </c>
      <c r="C140" s="5" t="s">
        <v>2370</v>
      </c>
      <c r="D140" s="5" t="s">
        <v>134</v>
      </c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x14ac:dyDescent="0.35">
      <c r="A141" s="5">
        <v>1</v>
      </c>
      <c r="B141" s="5" t="s">
        <v>2247</v>
      </c>
      <c r="C141" s="5" t="s">
        <v>2371</v>
      </c>
      <c r="D141" s="5" t="s">
        <v>134</v>
      </c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x14ac:dyDescent="0.35">
      <c r="A142" s="5">
        <v>5</v>
      </c>
      <c r="B142" s="5" t="s">
        <v>2266</v>
      </c>
      <c r="C142" s="5" t="s">
        <v>2372</v>
      </c>
      <c r="D142" s="5" t="s">
        <v>134</v>
      </c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x14ac:dyDescent="0.35">
      <c r="A143" s="5">
        <v>4</v>
      </c>
      <c r="B143" s="5" t="s">
        <v>2248</v>
      </c>
      <c r="C143" s="5" t="s">
        <v>2373</v>
      </c>
      <c r="D143" s="5" t="s">
        <v>134</v>
      </c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x14ac:dyDescent="0.35">
      <c r="A144" s="5">
        <v>3</v>
      </c>
      <c r="B144" s="5" t="s">
        <v>2254</v>
      </c>
      <c r="C144" s="5" t="s">
        <v>2374</v>
      </c>
      <c r="D144" s="5" t="s">
        <v>134</v>
      </c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x14ac:dyDescent="0.35">
      <c r="A145" s="5">
        <v>3</v>
      </c>
      <c r="B145" s="5" t="s">
        <v>2254</v>
      </c>
      <c r="C145" s="5" t="s">
        <v>2375</v>
      </c>
      <c r="D145" s="5" t="s">
        <v>134</v>
      </c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x14ac:dyDescent="0.35">
      <c r="A146" s="5">
        <v>23</v>
      </c>
      <c r="B146" s="5" t="s">
        <v>2376</v>
      </c>
      <c r="C146" s="5" t="s">
        <v>2377</v>
      </c>
      <c r="D146" s="5" t="s">
        <v>134</v>
      </c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x14ac:dyDescent="0.35">
      <c r="A147" s="5">
        <v>1</v>
      </c>
      <c r="B147" s="5" t="s">
        <v>2247</v>
      </c>
      <c r="C147" s="5" t="s">
        <v>2378</v>
      </c>
      <c r="D147" s="5" t="s">
        <v>134</v>
      </c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x14ac:dyDescent="0.35">
      <c r="A148" s="5">
        <v>8</v>
      </c>
      <c r="B148" s="5" t="s">
        <v>2379</v>
      </c>
      <c r="C148" s="5" t="s">
        <v>2380</v>
      </c>
      <c r="D148" s="5" t="s">
        <v>134</v>
      </c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x14ac:dyDescent="0.35">
      <c r="A149" s="5">
        <v>2</v>
      </c>
      <c r="B149" s="5" t="s">
        <v>2252</v>
      </c>
      <c r="C149" s="5" t="s">
        <v>2381</v>
      </c>
      <c r="D149" s="5" t="s">
        <v>134</v>
      </c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x14ac:dyDescent="0.35">
      <c r="A150" s="5">
        <v>8</v>
      </c>
      <c r="B150" s="5" t="s">
        <v>2379</v>
      </c>
      <c r="C150" s="5" t="s">
        <v>2382</v>
      </c>
      <c r="D150" s="5" t="s">
        <v>134</v>
      </c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x14ac:dyDescent="0.35">
      <c r="A151" s="5">
        <v>18</v>
      </c>
      <c r="B151" s="5" t="s">
        <v>2383</v>
      </c>
      <c r="C151" s="5" t="s">
        <v>2384</v>
      </c>
      <c r="D151" s="5" t="s">
        <v>134</v>
      </c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x14ac:dyDescent="0.35">
      <c r="A152" s="5">
        <v>15</v>
      </c>
      <c r="B152" s="5" t="s">
        <v>2385</v>
      </c>
      <c r="C152" s="5" t="s">
        <v>2386</v>
      </c>
      <c r="D152" s="5" t="s">
        <v>134</v>
      </c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x14ac:dyDescent="0.35">
      <c r="A153" s="5">
        <v>24</v>
      </c>
      <c r="B153" s="5" t="s">
        <v>2387</v>
      </c>
      <c r="C153" s="5" t="s">
        <v>2388</v>
      </c>
      <c r="D153" s="5" t="s">
        <v>134</v>
      </c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x14ac:dyDescent="0.35">
      <c r="A154" s="5">
        <v>2</v>
      </c>
      <c r="B154" s="5" t="s">
        <v>2252</v>
      </c>
      <c r="C154" s="5" t="s">
        <v>2389</v>
      </c>
      <c r="D154" s="5" t="s">
        <v>134</v>
      </c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x14ac:dyDescent="0.35">
      <c r="A155" s="5">
        <v>1</v>
      </c>
      <c r="B155" s="5" t="s">
        <v>2247</v>
      </c>
      <c r="C155" s="5" t="s">
        <v>2390</v>
      </c>
      <c r="D155" s="5" t="s">
        <v>134</v>
      </c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x14ac:dyDescent="0.35">
      <c r="A156" s="5">
        <v>13</v>
      </c>
      <c r="B156" s="5" t="s">
        <v>1761</v>
      </c>
      <c r="C156" s="5" t="s">
        <v>2391</v>
      </c>
      <c r="D156" s="5" t="s">
        <v>134</v>
      </c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x14ac:dyDescent="0.35">
      <c r="A157" s="5">
        <v>3</v>
      </c>
      <c r="B157" s="5" t="s">
        <v>2254</v>
      </c>
      <c r="C157" s="5" t="s">
        <v>2392</v>
      </c>
      <c r="D157" s="5" t="s">
        <v>134</v>
      </c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x14ac:dyDescent="0.35">
      <c r="A158" s="5">
        <v>3</v>
      </c>
      <c r="B158" s="5" t="s">
        <v>2254</v>
      </c>
      <c r="C158" s="5" t="s">
        <v>2393</v>
      </c>
      <c r="D158" s="5" t="s">
        <v>134</v>
      </c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x14ac:dyDescent="0.35">
      <c r="A159" s="5">
        <v>45</v>
      </c>
      <c r="B159" s="5" t="s">
        <v>2394</v>
      </c>
      <c r="C159" s="5" t="s">
        <v>2395</v>
      </c>
      <c r="D159" s="5" t="s">
        <v>134</v>
      </c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x14ac:dyDescent="0.35">
      <c r="A160" s="5">
        <v>2</v>
      </c>
      <c r="B160" s="5" t="s">
        <v>2252</v>
      </c>
      <c r="C160" s="5" t="s">
        <v>2396</v>
      </c>
      <c r="D160" s="5" t="s">
        <v>134</v>
      </c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x14ac:dyDescent="0.35">
      <c r="A161" s="5">
        <v>4</v>
      </c>
      <c r="B161" s="5" t="s">
        <v>2248</v>
      </c>
      <c r="C161" s="5" t="s">
        <v>2397</v>
      </c>
      <c r="D161" s="5" t="s">
        <v>134</v>
      </c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x14ac:dyDescent="0.35">
      <c r="A162" s="5">
        <v>17</v>
      </c>
      <c r="B162" s="5" t="s">
        <v>2398</v>
      </c>
      <c r="C162" s="5" t="s">
        <v>2399</v>
      </c>
      <c r="D162" s="5" t="s">
        <v>134</v>
      </c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x14ac:dyDescent="0.35">
      <c r="A163" s="5">
        <v>37</v>
      </c>
      <c r="B163" s="5" t="s">
        <v>2400</v>
      </c>
      <c r="C163" s="5" t="s">
        <v>2401</v>
      </c>
      <c r="D163" s="5" t="s">
        <v>134</v>
      </c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x14ac:dyDescent="0.35">
      <c r="A164" s="5">
        <v>2</v>
      </c>
      <c r="B164" s="5" t="s">
        <v>2252</v>
      </c>
      <c r="C164" s="5" t="s">
        <v>2402</v>
      </c>
      <c r="D164" s="5" t="s">
        <v>134</v>
      </c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x14ac:dyDescent="0.35">
      <c r="A165" s="5">
        <v>2</v>
      </c>
      <c r="B165" s="5" t="s">
        <v>2252</v>
      </c>
      <c r="C165" s="5" t="s">
        <v>2403</v>
      </c>
      <c r="D165" s="5" t="s">
        <v>134</v>
      </c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x14ac:dyDescent="0.35">
      <c r="A166" s="5">
        <v>4</v>
      </c>
      <c r="B166" s="5" t="s">
        <v>2248</v>
      </c>
      <c r="C166" s="5" t="s">
        <v>2404</v>
      </c>
      <c r="D166" s="5" t="s">
        <v>134</v>
      </c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1:30" x14ac:dyDescent="0.35">
      <c r="A167" s="5">
        <v>1</v>
      </c>
      <c r="B167" s="5" t="s">
        <v>2247</v>
      </c>
      <c r="C167" s="5" t="s">
        <v>2405</v>
      </c>
      <c r="D167" s="5" t="s">
        <v>134</v>
      </c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x14ac:dyDescent="0.35">
      <c r="A168" s="5">
        <v>15</v>
      </c>
      <c r="B168" s="5" t="s">
        <v>2385</v>
      </c>
      <c r="C168" s="5" t="s">
        <v>2406</v>
      </c>
      <c r="D168" s="5" t="s">
        <v>134</v>
      </c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x14ac:dyDescent="0.35">
      <c r="A169" s="5">
        <v>1</v>
      </c>
      <c r="B169" s="5" t="s">
        <v>2247</v>
      </c>
      <c r="C169" s="5" t="s">
        <v>2407</v>
      </c>
      <c r="D169" s="5" t="s">
        <v>134</v>
      </c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1:30" x14ac:dyDescent="0.35">
      <c r="A170" s="5">
        <v>10</v>
      </c>
      <c r="B170" s="5" t="s">
        <v>523</v>
      </c>
      <c r="C170" s="5" t="s">
        <v>2408</v>
      </c>
      <c r="D170" s="5" t="s">
        <v>134</v>
      </c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x14ac:dyDescent="0.35">
      <c r="A171" s="5">
        <v>34</v>
      </c>
      <c r="B171" s="5" t="s">
        <v>2409</v>
      </c>
      <c r="C171" s="5" t="s">
        <v>2410</v>
      </c>
      <c r="D171" s="5" t="s">
        <v>134</v>
      </c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x14ac:dyDescent="0.35">
      <c r="A172" s="5">
        <v>3</v>
      </c>
      <c r="B172" s="5" t="s">
        <v>2254</v>
      </c>
      <c r="C172" s="5" t="s">
        <v>2411</v>
      </c>
      <c r="D172" s="5" t="s">
        <v>134</v>
      </c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1:30" x14ac:dyDescent="0.35">
      <c r="A173" s="5">
        <v>30</v>
      </c>
      <c r="B173" s="5" t="s">
        <v>2412</v>
      </c>
      <c r="C173" s="5" t="s">
        <v>2413</v>
      </c>
      <c r="D173" s="5" t="s">
        <v>134</v>
      </c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x14ac:dyDescent="0.35">
      <c r="A174" s="5">
        <v>4</v>
      </c>
      <c r="B174" s="5" t="s">
        <v>2248</v>
      </c>
      <c r="C174" s="5" t="s">
        <v>2414</v>
      </c>
      <c r="D174" s="5" t="s">
        <v>134</v>
      </c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x14ac:dyDescent="0.35">
      <c r="A175" s="5">
        <v>2</v>
      </c>
      <c r="B175" s="5" t="s">
        <v>2252</v>
      </c>
      <c r="C175" s="5" t="s">
        <v>2415</v>
      </c>
      <c r="D175" s="5" t="s">
        <v>134</v>
      </c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1:30" x14ac:dyDescent="0.35">
      <c r="A176" s="5">
        <v>29</v>
      </c>
      <c r="B176" s="5" t="s">
        <v>2120</v>
      </c>
      <c r="C176" s="5" t="s">
        <v>2416</v>
      </c>
      <c r="D176" s="5" t="s">
        <v>134</v>
      </c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x14ac:dyDescent="0.35">
      <c r="A177" s="5">
        <v>43</v>
      </c>
      <c r="B177" s="5" t="s">
        <v>2417</v>
      </c>
      <c r="C177" s="5" t="s">
        <v>2418</v>
      </c>
      <c r="D177" s="5" t="s">
        <v>134</v>
      </c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x14ac:dyDescent="0.35">
      <c r="A178" s="5">
        <v>32</v>
      </c>
      <c r="B178" s="5" t="s">
        <v>2419</v>
      </c>
      <c r="C178" s="5" t="s">
        <v>2420</v>
      </c>
      <c r="D178" s="5" t="s">
        <v>134</v>
      </c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1:30" x14ac:dyDescent="0.35">
      <c r="A179" s="5">
        <v>3</v>
      </c>
      <c r="B179" s="5" t="s">
        <v>2254</v>
      </c>
      <c r="C179" s="5" t="s">
        <v>2421</v>
      </c>
      <c r="D179" s="5" t="s">
        <v>134</v>
      </c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x14ac:dyDescent="0.35">
      <c r="A180" s="5">
        <v>12</v>
      </c>
      <c r="B180" s="5" t="s">
        <v>2422</v>
      </c>
      <c r="C180" s="5" t="s">
        <v>2423</v>
      </c>
      <c r="D180" s="5" t="s">
        <v>134</v>
      </c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x14ac:dyDescent="0.35">
      <c r="A181" s="5">
        <v>5</v>
      </c>
      <c r="B181" s="5" t="s">
        <v>2266</v>
      </c>
      <c r="C181" s="5" t="s">
        <v>2424</v>
      </c>
      <c r="D181" s="5" t="s">
        <v>134</v>
      </c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1:30" x14ac:dyDescent="0.35">
      <c r="A182" s="5">
        <v>1</v>
      </c>
      <c r="B182" s="5" t="s">
        <v>2247</v>
      </c>
      <c r="C182" s="5" t="s">
        <v>2425</v>
      </c>
      <c r="D182" s="5" t="s">
        <v>134</v>
      </c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x14ac:dyDescent="0.35">
      <c r="A183" s="5">
        <v>14</v>
      </c>
      <c r="B183" s="5" t="s">
        <v>2426</v>
      </c>
      <c r="C183" s="5" t="s">
        <v>2427</v>
      </c>
      <c r="D183" s="5" t="s">
        <v>134</v>
      </c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x14ac:dyDescent="0.35">
      <c r="A184" s="5">
        <v>15</v>
      </c>
      <c r="B184" s="5" t="s">
        <v>2385</v>
      </c>
      <c r="C184" s="5" t="s">
        <v>2428</v>
      </c>
      <c r="D184" s="5" t="s">
        <v>134</v>
      </c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1:30" x14ac:dyDescent="0.35">
      <c r="A185" s="5">
        <v>23</v>
      </c>
      <c r="B185" s="5" t="s">
        <v>2376</v>
      </c>
      <c r="C185" s="5" t="s">
        <v>2429</v>
      </c>
      <c r="D185" s="5" t="s">
        <v>134</v>
      </c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x14ac:dyDescent="0.35">
      <c r="A186" s="5">
        <v>1</v>
      </c>
      <c r="B186" s="5" t="s">
        <v>2247</v>
      </c>
      <c r="C186" s="5" t="s">
        <v>2430</v>
      </c>
      <c r="D186" s="5" t="s">
        <v>134</v>
      </c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x14ac:dyDescent="0.35">
      <c r="A187" s="5">
        <v>2</v>
      </c>
      <c r="B187" s="5" t="s">
        <v>2252</v>
      </c>
      <c r="C187" s="5" t="s">
        <v>2431</v>
      </c>
      <c r="D187" s="5" t="s">
        <v>134</v>
      </c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1:30" x14ac:dyDescent="0.35">
      <c r="A188" s="5">
        <v>6</v>
      </c>
      <c r="B188" s="5" t="s">
        <v>2277</v>
      </c>
      <c r="C188" s="5" t="s">
        <v>2432</v>
      </c>
      <c r="D188" s="5" t="s">
        <v>134</v>
      </c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x14ac:dyDescent="0.35">
      <c r="A189" s="5">
        <v>1</v>
      </c>
      <c r="B189" s="5" t="s">
        <v>2247</v>
      </c>
      <c r="C189" s="5" t="s">
        <v>2433</v>
      </c>
      <c r="D189" s="5" t="s">
        <v>134</v>
      </c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x14ac:dyDescent="0.35">
      <c r="A190" s="5">
        <v>1</v>
      </c>
      <c r="B190" s="5" t="s">
        <v>2247</v>
      </c>
      <c r="C190" s="5" t="s">
        <v>2434</v>
      </c>
      <c r="D190" s="5" t="s">
        <v>134</v>
      </c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1:30" x14ac:dyDescent="0.35">
      <c r="A191" s="9">
        <v>775</v>
      </c>
      <c r="B191" s="9" t="s">
        <v>2435</v>
      </c>
      <c r="C191" s="9" t="s">
        <v>162</v>
      </c>
      <c r="D191" s="9" t="s">
        <v>134</v>
      </c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x14ac:dyDescent="0.35">
      <c r="A192" s="5">
        <v>669</v>
      </c>
      <c r="B192" s="5" t="s">
        <v>2436</v>
      </c>
      <c r="C192" s="5" t="s">
        <v>164</v>
      </c>
      <c r="D192" s="5" t="s">
        <v>165</v>
      </c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1:30" x14ac:dyDescent="0.35">
      <c r="A193" s="5">
        <v>22</v>
      </c>
      <c r="B193" s="5" t="s">
        <v>1596</v>
      </c>
      <c r="C193" s="5" t="s">
        <v>166</v>
      </c>
      <c r="D193" s="5" t="s">
        <v>165</v>
      </c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</row>
    <row r="194" spans="1:30" x14ac:dyDescent="0.35">
      <c r="A194" s="5">
        <v>17</v>
      </c>
      <c r="B194" s="5" t="s">
        <v>2398</v>
      </c>
      <c r="C194" s="5" t="s">
        <v>167</v>
      </c>
      <c r="D194" s="5" t="s">
        <v>165</v>
      </c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1:30" x14ac:dyDescent="0.35">
      <c r="A195" s="5">
        <v>56</v>
      </c>
      <c r="B195" s="5" t="s">
        <v>2437</v>
      </c>
      <c r="C195" s="5" t="s">
        <v>168</v>
      </c>
      <c r="D195" s="5" t="s">
        <v>165</v>
      </c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1:30" x14ac:dyDescent="0.35">
      <c r="A196" s="5">
        <v>10</v>
      </c>
      <c r="B196" s="5" t="s">
        <v>523</v>
      </c>
      <c r="C196" s="5" t="s">
        <v>250</v>
      </c>
      <c r="D196" s="5" t="s">
        <v>165</v>
      </c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</row>
    <row r="197" spans="1:30" x14ac:dyDescent="0.35">
      <c r="A197" s="5">
        <v>1</v>
      </c>
      <c r="B197" s="5" t="s">
        <v>2247</v>
      </c>
      <c r="C197" s="5" t="s">
        <v>277</v>
      </c>
      <c r="D197" s="5" t="s">
        <v>165</v>
      </c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1:30" x14ac:dyDescent="0.35">
      <c r="A198" s="9">
        <v>775</v>
      </c>
      <c r="B198" s="9" t="s">
        <v>178</v>
      </c>
      <c r="C198" s="9" t="s">
        <v>162</v>
      </c>
      <c r="D198" s="9" t="s">
        <v>165</v>
      </c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1:30" x14ac:dyDescent="0.35">
      <c r="A199" s="5">
        <v>34</v>
      </c>
      <c r="B199" s="5" t="s">
        <v>2409</v>
      </c>
      <c r="C199" s="5" t="s">
        <v>170</v>
      </c>
      <c r="D199" s="5" t="s">
        <v>171</v>
      </c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</row>
    <row r="200" spans="1:30" x14ac:dyDescent="0.35">
      <c r="A200" s="5">
        <v>317</v>
      </c>
      <c r="B200" s="5" t="s">
        <v>2438</v>
      </c>
      <c r="C200" s="5" t="s">
        <v>173</v>
      </c>
      <c r="D200" s="5" t="s">
        <v>171</v>
      </c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1:30" x14ac:dyDescent="0.35">
      <c r="A201" s="5">
        <v>192</v>
      </c>
      <c r="B201" s="5" t="s">
        <v>2439</v>
      </c>
      <c r="C201" s="5" t="s">
        <v>175</v>
      </c>
      <c r="D201" s="5" t="s">
        <v>171</v>
      </c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1:30" x14ac:dyDescent="0.35">
      <c r="A202" s="5">
        <v>232</v>
      </c>
      <c r="B202" s="5" t="s">
        <v>2440</v>
      </c>
      <c r="C202" s="5" t="s">
        <v>177</v>
      </c>
      <c r="D202" s="5" t="s">
        <v>171</v>
      </c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</row>
    <row r="203" spans="1:30" x14ac:dyDescent="0.35">
      <c r="A203" s="9">
        <v>775</v>
      </c>
      <c r="B203" s="9" t="s">
        <v>178</v>
      </c>
      <c r="C203" s="9" t="s">
        <v>162</v>
      </c>
      <c r="D203" s="9" t="s">
        <v>171</v>
      </c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1:30" x14ac:dyDescent="0.35">
      <c r="A204" s="5">
        <v>655</v>
      </c>
      <c r="B204" s="5" t="s">
        <v>2441</v>
      </c>
      <c r="C204" s="5" t="s">
        <v>180</v>
      </c>
      <c r="D204" s="5" t="s">
        <v>181</v>
      </c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1:30" x14ac:dyDescent="0.35">
      <c r="A205" s="5">
        <v>43</v>
      </c>
      <c r="B205" s="5" t="s">
        <v>2417</v>
      </c>
      <c r="C205" s="5" t="s">
        <v>183</v>
      </c>
      <c r="D205" s="5" t="s">
        <v>181</v>
      </c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</row>
    <row r="206" spans="1:30" x14ac:dyDescent="0.35">
      <c r="A206" s="5">
        <v>28</v>
      </c>
      <c r="B206" s="5" t="s">
        <v>2442</v>
      </c>
      <c r="C206" s="5" t="s">
        <v>185</v>
      </c>
      <c r="D206" s="5" t="s">
        <v>181</v>
      </c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1:30" x14ac:dyDescent="0.35">
      <c r="A207" s="5">
        <v>21</v>
      </c>
      <c r="B207" s="5" t="s">
        <v>2443</v>
      </c>
      <c r="C207" s="5" t="s">
        <v>186</v>
      </c>
      <c r="D207" s="5" t="s">
        <v>181</v>
      </c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1:30" x14ac:dyDescent="0.35">
      <c r="A208" s="5">
        <v>10</v>
      </c>
      <c r="B208" s="5" t="s">
        <v>523</v>
      </c>
      <c r="C208" s="5" t="s">
        <v>187</v>
      </c>
      <c r="D208" s="5" t="s">
        <v>181</v>
      </c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</row>
    <row r="209" spans="1:30" x14ac:dyDescent="0.35">
      <c r="A209" s="5">
        <v>18</v>
      </c>
      <c r="B209" s="5" t="s">
        <v>2383</v>
      </c>
      <c r="C209" s="5" t="s">
        <v>189</v>
      </c>
      <c r="D209" s="5" t="s">
        <v>181</v>
      </c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</row>
    <row r="210" spans="1:30" x14ac:dyDescent="0.35">
      <c r="A210" s="9">
        <v>775</v>
      </c>
      <c r="B210" s="9" t="s">
        <v>178</v>
      </c>
      <c r="C210" s="9" t="s">
        <v>162</v>
      </c>
      <c r="D210" s="9" t="s">
        <v>181</v>
      </c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</row>
    <row r="211" spans="1:30" x14ac:dyDescent="0.35">
      <c r="A211" s="5">
        <v>367</v>
      </c>
      <c r="B211" s="5" t="s">
        <v>2444</v>
      </c>
      <c r="C211" s="5" t="s">
        <v>191</v>
      </c>
      <c r="D211" s="5" t="s">
        <v>192</v>
      </c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</row>
    <row r="212" spans="1:30" x14ac:dyDescent="0.35">
      <c r="A212" s="5">
        <v>408</v>
      </c>
      <c r="B212" s="5" t="s">
        <v>2445</v>
      </c>
      <c r="C212" s="5" t="s">
        <v>194</v>
      </c>
      <c r="D212" s="5" t="s">
        <v>192</v>
      </c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</row>
    <row r="213" spans="1:30" x14ac:dyDescent="0.35">
      <c r="A213" s="9">
        <v>775</v>
      </c>
      <c r="B213" s="9" t="s">
        <v>178</v>
      </c>
      <c r="C213" s="9" t="s">
        <v>162</v>
      </c>
      <c r="D213" s="9" t="s">
        <v>192</v>
      </c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D85"/>
  <sheetViews>
    <sheetView workbookViewId="0"/>
  </sheetViews>
  <sheetFormatPr defaultRowHeight="14.5" x14ac:dyDescent="0.35"/>
  <cols>
    <col min="1" max="1" width="59" customWidth="1"/>
    <col min="2" max="2" width="28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2446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40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108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1495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1431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250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5458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3966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12601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1364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196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122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404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2447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2448</v>
      </c>
      <c r="C22" s="5" t="s">
        <v>2449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513</v>
      </c>
      <c r="C23" s="5" t="s">
        <v>2450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2448</v>
      </c>
      <c r="C24" s="5" t="s">
        <v>2451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513</v>
      </c>
      <c r="C25" s="5" t="s">
        <v>2452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513</v>
      </c>
      <c r="C26" s="5" t="s">
        <v>2453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513</v>
      </c>
      <c r="C27" s="5" t="s">
        <v>2454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513</v>
      </c>
      <c r="C28" s="5" t="s">
        <v>2455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2</v>
      </c>
      <c r="B29" s="5" t="s">
        <v>2448</v>
      </c>
      <c r="C29" s="5" t="s">
        <v>2456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2448</v>
      </c>
      <c r="C30" s="5" t="s">
        <v>2457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513</v>
      </c>
      <c r="C31" s="5" t="s">
        <v>2458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513</v>
      </c>
      <c r="C32" s="5" t="s">
        <v>2459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3</v>
      </c>
      <c r="B33" s="5" t="s">
        <v>1475</v>
      </c>
      <c r="C33" s="5" t="s">
        <v>2460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6</v>
      </c>
      <c r="B34" s="5" t="s">
        <v>1028</v>
      </c>
      <c r="C34" s="5" t="s">
        <v>2461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2448</v>
      </c>
      <c r="C35" s="5" t="s">
        <v>2462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513</v>
      </c>
      <c r="C36" s="5" t="s">
        <v>2463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3</v>
      </c>
      <c r="B37" s="5" t="s">
        <v>1475</v>
      </c>
      <c r="C37" s="5" t="s">
        <v>2464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513</v>
      </c>
      <c r="C38" s="5" t="s">
        <v>2465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7</v>
      </c>
      <c r="B39" s="5" t="s">
        <v>2466</v>
      </c>
      <c r="C39" s="5" t="s">
        <v>2467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4</v>
      </c>
      <c r="B40" s="5" t="s">
        <v>1646</v>
      </c>
      <c r="C40" s="5" t="s">
        <v>2468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513</v>
      </c>
      <c r="C41" s="5" t="s">
        <v>2469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513</v>
      </c>
      <c r="C42" s="5" t="s">
        <v>2470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513</v>
      </c>
      <c r="C43" s="5" t="s">
        <v>2471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4</v>
      </c>
      <c r="B44" s="5" t="s">
        <v>1646</v>
      </c>
      <c r="C44" s="5" t="s">
        <v>2472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6</v>
      </c>
      <c r="B45" s="5" t="s">
        <v>1028</v>
      </c>
      <c r="C45" s="5" t="s">
        <v>2473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513</v>
      </c>
      <c r="C46" s="5" t="s">
        <v>2474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3</v>
      </c>
      <c r="B47" s="5" t="s">
        <v>1475</v>
      </c>
      <c r="C47" s="5" t="s">
        <v>2475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513</v>
      </c>
      <c r="C48" s="5" t="s">
        <v>2476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4</v>
      </c>
      <c r="B49" s="5" t="s">
        <v>1646</v>
      </c>
      <c r="C49" s="5" t="s">
        <v>2477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4</v>
      </c>
      <c r="B50" s="5" t="s">
        <v>1646</v>
      </c>
      <c r="C50" s="5" t="s">
        <v>2478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12</v>
      </c>
      <c r="B51" s="5" t="s">
        <v>1495</v>
      </c>
      <c r="C51" s="5" t="s">
        <v>2479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3</v>
      </c>
      <c r="B52" s="5" t="s">
        <v>1475</v>
      </c>
      <c r="C52" s="5" t="s">
        <v>2480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</v>
      </c>
      <c r="B53" s="5" t="s">
        <v>2448</v>
      </c>
      <c r="C53" s="5" t="s">
        <v>2481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</v>
      </c>
      <c r="B54" s="5" t="s">
        <v>513</v>
      </c>
      <c r="C54" s="5" t="s">
        <v>2482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513</v>
      </c>
      <c r="C55" s="5" t="s">
        <v>2483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</v>
      </c>
      <c r="B56" s="5" t="s">
        <v>513</v>
      </c>
      <c r="C56" s="5" t="s">
        <v>2484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513</v>
      </c>
      <c r="C57" s="5" t="s">
        <v>2485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4</v>
      </c>
      <c r="B58" s="5" t="s">
        <v>1646</v>
      </c>
      <c r="C58" s="5" t="s">
        <v>2486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4</v>
      </c>
      <c r="B59" s="5" t="s">
        <v>1646</v>
      </c>
      <c r="C59" s="5" t="s">
        <v>2487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</v>
      </c>
      <c r="B60" s="5" t="s">
        <v>513</v>
      </c>
      <c r="C60" s="5" t="s">
        <v>2488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6</v>
      </c>
      <c r="B61" s="5" t="s">
        <v>1028</v>
      </c>
      <c r="C61" s="5" t="s">
        <v>2489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3</v>
      </c>
      <c r="B62" s="5" t="s">
        <v>1475</v>
      </c>
      <c r="C62" s="5" t="s">
        <v>2490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</v>
      </c>
      <c r="B63" s="5" t="s">
        <v>513</v>
      </c>
      <c r="C63" s="5" t="s">
        <v>2491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9">
        <v>108</v>
      </c>
      <c r="B64" s="9" t="s">
        <v>1360</v>
      </c>
      <c r="C64" s="9" t="s">
        <v>162</v>
      </c>
      <c r="D64" s="9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97</v>
      </c>
      <c r="B65" s="5" t="s">
        <v>2492</v>
      </c>
      <c r="C65" s="5" t="s">
        <v>164</v>
      </c>
      <c r="D65" s="5" t="s">
        <v>165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2</v>
      </c>
      <c r="B66" s="5" t="s">
        <v>2448</v>
      </c>
      <c r="C66" s="5" t="s">
        <v>166</v>
      </c>
      <c r="D66" s="5" t="s">
        <v>165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2</v>
      </c>
      <c r="B67" s="5" t="s">
        <v>2448</v>
      </c>
      <c r="C67" s="5" t="s">
        <v>167</v>
      </c>
      <c r="D67" s="5" t="s">
        <v>165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5</v>
      </c>
      <c r="B68" s="5" t="s">
        <v>2493</v>
      </c>
      <c r="C68" s="5" t="s">
        <v>168</v>
      </c>
      <c r="D68" s="5" t="s">
        <v>165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2</v>
      </c>
      <c r="B69" s="5" t="s">
        <v>2448</v>
      </c>
      <c r="C69" s="5" t="s">
        <v>250</v>
      </c>
      <c r="D69" s="5" t="s">
        <v>165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9">
        <v>108</v>
      </c>
      <c r="B70" s="9" t="s">
        <v>255</v>
      </c>
      <c r="C70" s="9" t="s">
        <v>162</v>
      </c>
      <c r="D70" s="9" t="s">
        <v>165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6</v>
      </c>
      <c r="B71" s="5" t="s">
        <v>1028</v>
      </c>
      <c r="C71" s="5" t="s">
        <v>170</v>
      </c>
      <c r="D71" s="5" t="s">
        <v>171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26</v>
      </c>
      <c r="B72" s="5" t="s">
        <v>2494</v>
      </c>
      <c r="C72" s="5" t="s">
        <v>173</v>
      </c>
      <c r="D72" s="5" t="s">
        <v>171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21</v>
      </c>
      <c r="B73" s="5" t="s">
        <v>2495</v>
      </c>
      <c r="C73" s="5" t="s">
        <v>175</v>
      </c>
      <c r="D73" s="5" t="s">
        <v>171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55</v>
      </c>
      <c r="B74" s="5" t="s">
        <v>2496</v>
      </c>
      <c r="C74" s="5" t="s">
        <v>177</v>
      </c>
      <c r="D74" s="5" t="s">
        <v>171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9">
        <v>108</v>
      </c>
      <c r="B75" s="9" t="s">
        <v>178</v>
      </c>
      <c r="C75" s="9" t="s">
        <v>162</v>
      </c>
      <c r="D75" s="9" t="s">
        <v>171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41</v>
      </c>
      <c r="B76" s="5" t="s">
        <v>2497</v>
      </c>
      <c r="C76" s="5" t="s">
        <v>180</v>
      </c>
      <c r="D76" s="5" t="s">
        <v>181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29</v>
      </c>
      <c r="B77" s="5" t="s">
        <v>2498</v>
      </c>
      <c r="C77" s="5" t="s">
        <v>183</v>
      </c>
      <c r="D77" s="5" t="s">
        <v>181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24</v>
      </c>
      <c r="B78" s="5" t="s">
        <v>1514</v>
      </c>
      <c r="C78" s="5" t="s">
        <v>185</v>
      </c>
      <c r="D78" s="5" t="s">
        <v>181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5</v>
      </c>
      <c r="B79" s="5" t="s">
        <v>2493</v>
      </c>
      <c r="C79" s="5" t="s">
        <v>186</v>
      </c>
      <c r="D79" s="5" t="s">
        <v>181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3</v>
      </c>
      <c r="B80" s="5" t="s">
        <v>1475</v>
      </c>
      <c r="C80" s="5" t="s">
        <v>187</v>
      </c>
      <c r="D80" s="5" t="s">
        <v>181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6</v>
      </c>
      <c r="B81" s="5" t="s">
        <v>1028</v>
      </c>
      <c r="C81" s="5" t="s">
        <v>189</v>
      </c>
      <c r="D81" s="5" t="s">
        <v>181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9">
        <v>108</v>
      </c>
      <c r="B82" s="9" t="s">
        <v>178</v>
      </c>
      <c r="C82" s="9" t="s">
        <v>162</v>
      </c>
      <c r="D82" s="9" t="s">
        <v>181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67</v>
      </c>
      <c r="B83" s="5" t="s">
        <v>2499</v>
      </c>
      <c r="C83" s="5" t="s">
        <v>191</v>
      </c>
      <c r="D83" s="5" t="s">
        <v>192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41</v>
      </c>
      <c r="B84" s="5" t="s">
        <v>2497</v>
      </c>
      <c r="C84" s="5" t="s">
        <v>194</v>
      </c>
      <c r="D84" s="5" t="s">
        <v>192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9">
        <v>108</v>
      </c>
      <c r="B85" s="9" t="s">
        <v>178</v>
      </c>
      <c r="C85" s="9" t="s">
        <v>162</v>
      </c>
      <c r="D85" s="9" t="s">
        <v>192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D54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2500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41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20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572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1060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227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4217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3766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9842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1054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1056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122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2501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2502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202</v>
      </c>
      <c r="C22" s="5" t="s">
        <v>2503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202</v>
      </c>
      <c r="C23" s="5" t="s">
        <v>2504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206</v>
      </c>
      <c r="C24" s="5" t="s">
        <v>2505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202</v>
      </c>
      <c r="C25" s="5" t="s">
        <v>2506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202</v>
      </c>
      <c r="C26" s="5" t="s">
        <v>2507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204</v>
      </c>
      <c r="C27" s="5" t="s">
        <v>2508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206</v>
      </c>
      <c r="C28" s="5" t="s">
        <v>2509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202</v>
      </c>
      <c r="C29" s="5" t="s">
        <v>2510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202</v>
      </c>
      <c r="C30" s="5" t="s">
        <v>2511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202</v>
      </c>
      <c r="C31" s="5" t="s">
        <v>2512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3</v>
      </c>
      <c r="B32" s="5" t="s">
        <v>204</v>
      </c>
      <c r="C32" s="5" t="s">
        <v>2513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3</v>
      </c>
      <c r="B33" s="5" t="s">
        <v>204</v>
      </c>
      <c r="C33" s="5" t="s">
        <v>2514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9">
        <v>20</v>
      </c>
      <c r="B34" s="9" t="s">
        <v>178</v>
      </c>
      <c r="C34" s="9" t="s">
        <v>162</v>
      </c>
      <c r="D34" s="9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16</v>
      </c>
      <c r="B35" s="5" t="s">
        <v>249</v>
      </c>
      <c r="C35" s="5" t="s">
        <v>164</v>
      </c>
      <c r="D35" s="5" t="s">
        <v>165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202</v>
      </c>
      <c r="C36" s="5" t="s">
        <v>167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202</v>
      </c>
      <c r="C37" s="5" t="s">
        <v>250</v>
      </c>
      <c r="D37" s="5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</v>
      </c>
      <c r="B38" s="5" t="s">
        <v>206</v>
      </c>
      <c r="C38" s="5" t="s">
        <v>277</v>
      </c>
      <c r="D38" s="5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9">
        <v>20</v>
      </c>
      <c r="B39" s="9" t="s">
        <v>178</v>
      </c>
      <c r="C39" s="9" t="s">
        <v>162</v>
      </c>
      <c r="D39" s="9" t="s">
        <v>165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202</v>
      </c>
      <c r="C40" s="5" t="s">
        <v>170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5</v>
      </c>
      <c r="B41" s="5" t="s">
        <v>218</v>
      </c>
      <c r="C41" s="5" t="s">
        <v>173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6</v>
      </c>
      <c r="B42" s="5" t="s">
        <v>219</v>
      </c>
      <c r="C42" s="5" t="s">
        <v>175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8</v>
      </c>
      <c r="B43" s="5" t="s">
        <v>221</v>
      </c>
      <c r="C43" s="5" t="s">
        <v>177</v>
      </c>
      <c r="D43" s="5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9">
        <v>20</v>
      </c>
      <c r="B44" s="9" t="s">
        <v>178</v>
      </c>
      <c r="C44" s="9" t="s">
        <v>162</v>
      </c>
      <c r="D44" s="9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8</v>
      </c>
      <c r="B45" s="5" t="s">
        <v>221</v>
      </c>
      <c r="C45" s="5" t="s">
        <v>180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2</v>
      </c>
      <c r="B46" s="5" t="s">
        <v>206</v>
      </c>
      <c r="C46" s="5" t="s">
        <v>183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7</v>
      </c>
      <c r="B47" s="5" t="s">
        <v>217</v>
      </c>
      <c r="C47" s="5" t="s">
        <v>185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202</v>
      </c>
      <c r="C48" s="5" t="s">
        <v>186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0</v>
      </c>
      <c r="B49" s="5" t="s">
        <v>188</v>
      </c>
      <c r="C49" s="5" t="s">
        <v>187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2</v>
      </c>
      <c r="B50" s="5" t="s">
        <v>206</v>
      </c>
      <c r="C50" s="5" t="s">
        <v>189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9">
        <v>20</v>
      </c>
      <c r="B51" s="9" t="s">
        <v>178</v>
      </c>
      <c r="C51" s="9" t="s">
        <v>162</v>
      </c>
      <c r="D51" s="9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15</v>
      </c>
      <c r="B52" s="5" t="s">
        <v>2515</v>
      </c>
      <c r="C52" s="5" t="s">
        <v>191</v>
      </c>
      <c r="D52" s="5" t="s">
        <v>192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5</v>
      </c>
      <c r="B53" s="5" t="s">
        <v>218</v>
      </c>
      <c r="C53" s="5" t="s">
        <v>194</v>
      </c>
      <c r="D53" s="5" t="s">
        <v>192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9">
        <v>20</v>
      </c>
      <c r="B54" s="9" t="s">
        <v>178</v>
      </c>
      <c r="C54" s="9" t="s">
        <v>162</v>
      </c>
      <c r="D54" s="9" t="s">
        <v>192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AD64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2516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42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53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918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835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284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5711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5114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12862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1428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444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444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1417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224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2517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1306</v>
      </c>
      <c r="C22" s="5" t="s">
        <v>2518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4</v>
      </c>
      <c r="B23" s="5" t="s">
        <v>2519</v>
      </c>
      <c r="C23" s="5" t="s">
        <v>2520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4</v>
      </c>
      <c r="B24" s="5" t="s">
        <v>2519</v>
      </c>
      <c r="C24" s="5" t="s">
        <v>2521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1306</v>
      </c>
      <c r="C25" s="5" t="s">
        <v>2522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5</v>
      </c>
      <c r="B26" s="5" t="s">
        <v>2523</v>
      </c>
      <c r="C26" s="5" t="s">
        <v>2524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1334</v>
      </c>
      <c r="C27" s="5" t="s">
        <v>2525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3</v>
      </c>
      <c r="B28" s="5" t="s">
        <v>774</v>
      </c>
      <c r="C28" s="5" t="s">
        <v>2526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2</v>
      </c>
      <c r="B29" s="5" t="s">
        <v>1334</v>
      </c>
      <c r="C29" s="5" t="s">
        <v>2527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1334</v>
      </c>
      <c r="C30" s="5" t="s">
        <v>2528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1306</v>
      </c>
      <c r="C31" s="5" t="s">
        <v>2529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1334</v>
      </c>
      <c r="C32" s="5" t="s">
        <v>2530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1306</v>
      </c>
      <c r="C33" s="5" t="s">
        <v>2531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3</v>
      </c>
      <c r="B34" s="5" t="s">
        <v>774</v>
      </c>
      <c r="C34" s="5" t="s">
        <v>2532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5</v>
      </c>
      <c r="B35" s="5" t="s">
        <v>2523</v>
      </c>
      <c r="C35" s="5" t="s">
        <v>2533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3</v>
      </c>
      <c r="B36" s="5" t="s">
        <v>774</v>
      </c>
      <c r="C36" s="5" t="s">
        <v>2534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1306</v>
      </c>
      <c r="C37" s="5" t="s">
        <v>2535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1306</v>
      </c>
      <c r="C38" s="5" t="s">
        <v>2536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1334</v>
      </c>
      <c r="C39" s="5" t="s">
        <v>2537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1334</v>
      </c>
      <c r="C40" s="5" t="s">
        <v>2538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1306</v>
      </c>
      <c r="C41" s="5" t="s">
        <v>2539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3</v>
      </c>
      <c r="B42" s="5" t="s">
        <v>774</v>
      </c>
      <c r="C42" s="5" t="s">
        <v>2540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3</v>
      </c>
      <c r="B43" s="5" t="s">
        <v>774</v>
      </c>
      <c r="C43" s="5" t="s">
        <v>2541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1306</v>
      </c>
      <c r="C44" s="5" t="s">
        <v>2542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9">
        <v>53</v>
      </c>
      <c r="B45" s="9" t="s">
        <v>178</v>
      </c>
      <c r="C45" s="9" t="s">
        <v>162</v>
      </c>
      <c r="D45" s="9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48</v>
      </c>
      <c r="B46" s="5" t="s">
        <v>2543</v>
      </c>
      <c r="C46" s="5" t="s">
        <v>164</v>
      </c>
      <c r="D46" s="5" t="s">
        <v>165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3</v>
      </c>
      <c r="B47" s="5" t="s">
        <v>774</v>
      </c>
      <c r="C47" s="5" t="s">
        <v>168</v>
      </c>
      <c r="D47" s="5" t="s">
        <v>165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2</v>
      </c>
      <c r="B48" s="5" t="s">
        <v>1334</v>
      </c>
      <c r="C48" s="5" t="s">
        <v>250</v>
      </c>
      <c r="D48" s="5" t="s">
        <v>165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9">
        <v>53</v>
      </c>
      <c r="B49" s="9" t="s">
        <v>178</v>
      </c>
      <c r="C49" s="9" t="s">
        <v>162</v>
      </c>
      <c r="D49" s="9" t="s">
        <v>165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3</v>
      </c>
      <c r="B50" s="5" t="s">
        <v>774</v>
      </c>
      <c r="C50" s="5" t="s">
        <v>170</v>
      </c>
      <c r="D50" s="5" t="s">
        <v>171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12</v>
      </c>
      <c r="B51" s="5" t="s">
        <v>2544</v>
      </c>
      <c r="C51" s="5" t="s">
        <v>173</v>
      </c>
      <c r="D51" s="5" t="s">
        <v>171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21</v>
      </c>
      <c r="B52" s="5" t="s">
        <v>2545</v>
      </c>
      <c r="C52" s="5" t="s">
        <v>175</v>
      </c>
      <c r="D52" s="5" t="s">
        <v>171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17</v>
      </c>
      <c r="B53" s="5" t="s">
        <v>2546</v>
      </c>
      <c r="C53" s="5" t="s">
        <v>177</v>
      </c>
      <c r="D53" s="5" t="s">
        <v>171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9">
        <v>53</v>
      </c>
      <c r="B54" s="9" t="s">
        <v>178</v>
      </c>
      <c r="C54" s="9" t="s">
        <v>162</v>
      </c>
      <c r="D54" s="9" t="s">
        <v>171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35</v>
      </c>
      <c r="B55" s="5" t="s">
        <v>2547</v>
      </c>
      <c r="C55" s="5" t="s">
        <v>180</v>
      </c>
      <c r="D55" s="5" t="s">
        <v>181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9</v>
      </c>
      <c r="B56" s="5" t="s">
        <v>2548</v>
      </c>
      <c r="C56" s="5" t="s">
        <v>183</v>
      </c>
      <c r="D56" s="5" t="s">
        <v>181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7</v>
      </c>
      <c r="B57" s="5" t="s">
        <v>2549</v>
      </c>
      <c r="C57" s="5" t="s">
        <v>185</v>
      </c>
      <c r="D57" s="5" t="s">
        <v>181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0</v>
      </c>
      <c r="B58" s="5" t="s">
        <v>188</v>
      </c>
      <c r="C58" s="5" t="s">
        <v>186</v>
      </c>
      <c r="D58" s="5" t="s">
        <v>181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</v>
      </c>
      <c r="B59" s="5" t="s">
        <v>1306</v>
      </c>
      <c r="C59" s="5" t="s">
        <v>187</v>
      </c>
      <c r="D59" s="5" t="s">
        <v>181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</v>
      </c>
      <c r="B60" s="5" t="s">
        <v>1306</v>
      </c>
      <c r="C60" s="5" t="s">
        <v>189</v>
      </c>
      <c r="D60" s="5" t="s">
        <v>181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9">
        <v>53</v>
      </c>
      <c r="B61" s="9" t="s">
        <v>169</v>
      </c>
      <c r="C61" s="9" t="s">
        <v>162</v>
      </c>
      <c r="D61" s="9" t="s">
        <v>181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32</v>
      </c>
      <c r="B62" s="5" t="s">
        <v>2550</v>
      </c>
      <c r="C62" s="5" t="s">
        <v>191</v>
      </c>
      <c r="D62" s="5" t="s">
        <v>192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21</v>
      </c>
      <c r="B63" s="5" t="s">
        <v>2545</v>
      </c>
      <c r="C63" s="5" t="s">
        <v>194</v>
      </c>
      <c r="D63" s="5" t="s">
        <v>192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9">
        <v>53</v>
      </c>
      <c r="B64" s="9" t="s">
        <v>178</v>
      </c>
      <c r="C64" s="9" t="s">
        <v>162</v>
      </c>
      <c r="D64" s="9" t="s">
        <v>192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AD68"/>
  <sheetViews>
    <sheetView workbookViewId="0"/>
  </sheetViews>
  <sheetFormatPr defaultRowHeight="14.5" x14ac:dyDescent="0.35"/>
  <cols>
    <col min="1" max="1" width="56" customWidth="1"/>
    <col min="2" max="2" width="25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2551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43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61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1102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1386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241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5411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3991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12131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1352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1417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1731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2552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2553</v>
      </c>
      <c r="C22" s="5" t="s">
        <v>2554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2555</v>
      </c>
      <c r="C23" s="5" t="s">
        <v>2556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3</v>
      </c>
      <c r="B24" s="5" t="s">
        <v>2557</v>
      </c>
      <c r="C24" s="5" t="s">
        <v>2558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2555</v>
      </c>
      <c r="C25" s="5" t="s">
        <v>2559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2553</v>
      </c>
      <c r="C26" s="5" t="s">
        <v>2560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2557</v>
      </c>
      <c r="C27" s="5" t="s">
        <v>2561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3</v>
      </c>
      <c r="B28" s="5" t="s">
        <v>2557</v>
      </c>
      <c r="C28" s="5" t="s">
        <v>2562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2555</v>
      </c>
      <c r="C29" s="5" t="s">
        <v>2563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2553</v>
      </c>
      <c r="C30" s="5" t="s">
        <v>2564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4</v>
      </c>
      <c r="B31" s="5" t="s">
        <v>2565</v>
      </c>
      <c r="C31" s="5" t="s">
        <v>2566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4</v>
      </c>
      <c r="B32" s="5" t="s">
        <v>2565</v>
      </c>
      <c r="C32" s="5" t="s">
        <v>2567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2</v>
      </c>
      <c r="B33" s="5" t="s">
        <v>2553</v>
      </c>
      <c r="C33" s="5" t="s">
        <v>2568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2</v>
      </c>
      <c r="B34" s="5" t="s">
        <v>2553</v>
      </c>
      <c r="C34" s="5" t="s">
        <v>2569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2553</v>
      </c>
      <c r="C35" s="5" t="s">
        <v>2570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2555</v>
      </c>
      <c r="C36" s="5" t="s">
        <v>2571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2555</v>
      </c>
      <c r="C37" s="5" t="s">
        <v>2572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4</v>
      </c>
      <c r="B38" s="5" t="s">
        <v>2565</v>
      </c>
      <c r="C38" s="5" t="s">
        <v>2573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2553</v>
      </c>
      <c r="C39" s="5" t="s">
        <v>2574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2555</v>
      </c>
      <c r="C40" s="5" t="s">
        <v>2575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4</v>
      </c>
      <c r="B41" s="5" t="s">
        <v>2565</v>
      </c>
      <c r="C41" s="5" t="s">
        <v>2576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2555</v>
      </c>
      <c r="C42" s="5" t="s">
        <v>2577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2555</v>
      </c>
      <c r="C43" s="5" t="s">
        <v>2578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2555</v>
      </c>
      <c r="C44" s="5" t="s">
        <v>2579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4</v>
      </c>
      <c r="B45" s="5" t="s">
        <v>2565</v>
      </c>
      <c r="C45" s="5" t="s">
        <v>2580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3</v>
      </c>
      <c r="B46" s="5" t="s">
        <v>2557</v>
      </c>
      <c r="C46" s="5" t="s">
        <v>2581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6</v>
      </c>
      <c r="B47" s="5" t="s">
        <v>2582</v>
      </c>
      <c r="C47" s="5" t="s">
        <v>2583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9">
        <v>61</v>
      </c>
      <c r="B48" s="9" t="s">
        <v>435</v>
      </c>
      <c r="C48" s="9" t="s">
        <v>162</v>
      </c>
      <c r="D48" s="9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56</v>
      </c>
      <c r="B49" s="5" t="s">
        <v>2584</v>
      </c>
      <c r="C49" s="5" t="s">
        <v>164</v>
      </c>
      <c r="D49" s="5" t="s">
        <v>165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3</v>
      </c>
      <c r="B50" s="5" t="s">
        <v>2557</v>
      </c>
      <c r="C50" s="5" t="s">
        <v>167</v>
      </c>
      <c r="D50" s="5" t="s">
        <v>165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2555</v>
      </c>
      <c r="C51" s="5" t="s">
        <v>250</v>
      </c>
      <c r="D51" s="5" t="s">
        <v>165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2555</v>
      </c>
      <c r="C52" s="5" t="s">
        <v>277</v>
      </c>
      <c r="D52" s="5" t="s">
        <v>165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9">
        <v>61</v>
      </c>
      <c r="B53" s="9" t="s">
        <v>178</v>
      </c>
      <c r="C53" s="9" t="s">
        <v>162</v>
      </c>
      <c r="D53" s="9" t="s">
        <v>165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6</v>
      </c>
      <c r="B54" s="5" t="s">
        <v>2582</v>
      </c>
      <c r="C54" s="5" t="s">
        <v>170</v>
      </c>
      <c r="D54" s="5" t="s">
        <v>171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21</v>
      </c>
      <c r="B55" s="5" t="s">
        <v>2585</v>
      </c>
      <c r="C55" s="5" t="s">
        <v>173</v>
      </c>
      <c r="D55" s="5" t="s">
        <v>171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13</v>
      </c>
      <c r="B56" s="5" t="s">
        <v>2586</v>
      </c>
      <c r="C56" s="5" t="s">
        <v>175</v>
      </c>
      <c r="D56" s="5" t="s">
        <v>171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21</v>
      </c>
      <c r="B57" s="5" t="s">
        <v>2585</v>
      </c>
      <c r="C57" s="5" t="s">
        <v>177</v>
      </c>
      <c r="D57" s="5" t="s">
        <v>171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9">
        <v>61</v>
      </c>
      <c r="B58" s="9" t="s">
        <v>169</v>
      </c>
      <c r="C58" s="9" t="s">
        <v>162</v>
      </c>
      <c r="D58" s="9" t="s">
        <v>171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27</v>
      </c>
      <c r="B59" s="5" t="s">
        <v>2587</v>
      </c>
      <c r="C59" s="5" t="s">
        <v>180</v>
      </c>
      <c r="D59" s="5" t="s">
        <v>181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19</v>
      </c>
      <c r="B60" s="5" t="s">
        <v>2588</v>
      </c>
      <c r="C60" s="5" t="s">
        <v>183</v>
      </c>
      <c r="D60" s="5" t="s">
        <v>181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7</v>
      </c>
      <c r="B61" s="5" t="s">
        <v>2589</v>
      </c>
      <c r="C61" s="5" t="s">
        <v>185</v>
      </c>
      <c r="D61" s="5" t="s">
        <v>181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3</v>
      </c>
      <c r="B62" s="5" t="s">
        <v>2557</v>
      </c>
      <c r="C62" s="5" t="s">
        <v>186</v>
      </c>
      <c r="D62" s="5" t="s">
        <v>181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</v>
      </c>
      <c r="B63" s="5" t="s">
        <v>2555</v>
      </c>
      <c r="C63" s="5" t="s">
        <v>187</v>
      </c>
      <c r="D63" s="5" t="s">
        <v>181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4</v>
      </c>
      <c r="B64" s="5" t="s">
        <v>2565</v>
      </c>
      <c r="C64" s="5" t="s">
        <v>189</v>
      </c>
      <c r="D64" s="5" t="s">
        <v>181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9">
        <v>61</v>
      </c>
      <c r="B65" s="9" t="s">
        <v>169</v>
      </c>
      <c r="C65" s="9" t="s">
        <v>162</v>
      </c>
      <c r="D65" s="9" t="s">
        <v>181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45</v>
      </c>
      <c r="B66" s="5" t="s">
        <v>2590</v>
      </c>
      <c r="C66" s="5" t="s">
        <v>191</v>
      </c>
      <c r="D66" s="5" t="s">
        <v>192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16</v>
      </c>
      <c r="B67" s="5" t="s">
        <v>2591</v>
      </c>
      <c r="C67" s="5" t="s">
        <v>194</v>
      </c>
      <c r="D67" s="5" t="s">
        <v>192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9">
        <v>61</v>
      </c>
      <c r="B68" s="9" t="s">
        <v>178</v>
      </c>
      <c r="C68" s="9" t="s">
        <v>162</v>
      </c>
      <c r="D68" s="9" t="s">
        <v>192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56"/>
  <sheetViews>
    <sheetView workbookViewId="0"/>
  </sheetViews>
  <sheetFormatPr defaultRowHeight="14.5" x14ac:dyDescent="0.35"/>
  <cols>
    <col min="1" max="1" width="58" customWidth="1"/>
    <col min="2" max="2" width="27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222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8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35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893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1108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280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3976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3783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10041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996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223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224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225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199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200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226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227</v>
      </c>
      <c r="C22" s="5" t="s">
        <v>228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227</v>
      </c>
      <c r="C23" s="5" t="s">
        <v>229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227</v>
      </c>
      <c r="C24" s="5" t="s">
        <v>230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3</v>
      </c>
      <c r="B25" s="5" t="s">
        <v>231</v>
      </c>
      <c r="C25" s="5" t="s">
        <v>232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5</v>
      </c>
      <c r="B26" s="5" t="s">
        <v>233</v>
      </c>
      <c r="C26" s="5" t="s">
        <v>234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227</v>
      </c>
      <c r="C27" s="5" t="s">
        <v>235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6</v>
      </c>
      <c r="B28" s="5" t="s">
        <v>236</v>
      </c>
      <c r="C28" s="5" t="s">
        <v>237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2</v>
      </c>
      <c r="B29" s="5" t="s">
        <v>238</v>
      </c>
      <c r="C29" s="5" t="s">
        <v>239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4</v>
      </c>
      <c r="B30" s="5" t="s">
        <v>240</v>
      </c>
      <c r="C30" s="5" t="s">
        <v>241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4</v>
      </c>
      <c r="B31" s="5" t="s">
        <v>240</v>
      </c>
      <c r="C31" s="5" t="s">
        <v>242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227</v>
      </c>
      <c r="C32" s="5" t="s">
        <v>243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227</v>
      </c>
      <c r="C33" s="5" t="s">
        <v>244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227</v>
      </c>
      <c r="C34" s="5" t="s">
        <v>245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3</v>
      </c>
      <c r="B35" s="5" t="s">
        <v>231</v>
      </c>
      <c r="C35" s="5" t="s">
        <v>246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227</v>
      </c>
      <c r="C36" s="5" t="s">
        <v>247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9">
        <v>35</v>
      </c>
      <c r="B37" s="9" t="s">
        <v>248</v>
      </c>
      <c r="C37" s="9" t="s">
        <v>162</v>
      </c>
      <c r="D37" s="9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28</v>
      </c>
      <c r="B38" s="5" t="s">
        <v>249</v>
      </c>
      <c r="C38" s="5" t="s">
        <v>164</v>
      </c>
      <c r="D38" s="5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238</v>
      </c>
      <c r="C39" s="5" t="s">
        <v>168</v>
      </c>
      <c r="D39" s="5" t="s">
        <v>165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5</v>
      </c>
      <c r="B40" s="5" t="s">
        <v>233</v>
      </c>
      <c r="C40" s="5" t="s">
        <v>250</v>
      </c>
      <c r="D40" s="5" t="s">
        <v>165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9">
        <v>35</v>
      </c>
      <c r="B41" s="9" t="s">
        <v>178</v>
      </c>
      <c r="C41" s="9" t="s">
        <v>162</v>
      </c>
      <c r="D41" s="9" t="s">
        <v>165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2</v>
      </c>
      <c r="B42" s="5" t="s">
        <v>238</v>
      </c>
      <c r="C42" s="5" t="s">
        <v>170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11</v>
      </c>
      <c r="B43" s="5" t="s">
        <v>251</v>
      </c>
      <c r="C43" s="5" t="s">
        <v>173</v>
      </c>
      <c r="D43" s="5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7</v>
      </c>
      <c r="B44" s="5" t="s">
        <v>211</v>
      </c>
      <c r="C44" s="5" t="s">
        <v>175</v>
      </c>
      <c r="D44" s="5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15</v>
      </c>
      <c r="B45" s="5" t="s">
        <v>252</v>
      </c>
      <c r="C45" s="5" t="s">
        <v>177</v>
      </c>
      <c r="D45" s="5" t="s">
        <v>171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9">
        <v>35</v>
      </c>
      <c r="B46" s="9" t="s">
        <v>178</v>
      </c>
      <c r="C46" s="9" t="s">
        <v>162</v>
      </c>
      <c r="D46" s="9" t="s">
        <v>171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16</v>
      </c>
      <c r="B47" s="5" t="s">
        <v>253</v>
      </c>
      <c r="C47" s="5" t="s">
        <v>180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10</v>
      </c>
      <c r="B48" s="5" t="s">
        <v>254</v>
      </c>
      <c r="C48" s="5" t="s">
        <v>183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7</v>
      </c>
      <c r="B49" s="5" t="s">
        <v>211</v>
      </c>
      <c r="C49" s="5" t="s">
        <v>185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2</v>
      </c>
      <c r="B50" s="5" t="s">
        <v>238</v>
      </c>
      <c r="C50" s="5" t="s">
        <v>186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0</v>
      </c>
      <c r="B51" s="5" t="s">
        <v>188</v>
      </c>
      <c r="C51" s="5" t="s">
        <v>187</v>
      </c>
      <c r="D51" s="5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0</v>
      </c>
      <c r="B52" s="5" t="s">
        <v>188</v>
      </c>
      <c r="C52" s="5" t="s">
        <v>189</v>
      </c>
      <c r="D52" s="5" t="s">
        <v>181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9">
        <v>35</v>
      </c>
      <c r="B53" s="9" t="s">
        <v>255</v>
      </c>
      <c r="C53" s="9" t="s">
        <v>162</v>
      </c>
      <c r="D53" s="9" t="s">
        <v>181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23</v>
      </c>
      <c r="B54" s="5" t="s">
        <v>256</v>
      </c>
      <c r="C54" s="5" t="s">
        <v>191</v>
      </c>
      <c r="D54" s="5" t="s">
        <v>192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12</v>
      </c>
      <c r="B55" s="5" t="s">
        <v>257</v>
      </c>
      <c r="C55" s="5" t="s">
        <v>194</v>
      </c>
      <c r="D55" s="5" t="s">
        <v>192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9">
        <v>35</v>
      </c>
      <c r="B56" s="9" t="s">
        <v>178</v>
      </c>
      <c r="C56" s="9" t="s">
        <v>162</v>
      </c>
      <c r="D56" s="9" t="s">
        <v>192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AD129"/>
  <sheetViews>
    <sheetView workbookViewId="0"/>
  </sheetViews>
  <sheetFormatPr defaultRowHeight="14.5" x14ac:dyDescent="0.35"/>
  <cols>
    <col min="1" max="1" width="54" customWidth="1"/>
    <col min="2" max="2" width="23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2592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44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179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2466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1035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257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12233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6734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22724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3105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282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475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261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2593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1739</v>
      </c>
      <c r="C22" s="5" t="s">
        <v>1870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1739</v>
      </c>
      <c r="C23" s="5" t="s">
        <v>2594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5</v>
      </c>
      <c r="B24" s="5" t="s">
        <v>2595</v>
      </c>
      <c r="C24" s="5" t="s">
        <v>2596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1739</v>
      </c>
      <c r="C25" s="5" t="s">
        <v>2597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1739</v>
      </c>
      <c r="C26" s="5" t="s">
        <v>2598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1739</v>
      </c>
      <c r="C27" s="5" t="s">
        <v>2599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3</v>
      </c>
      <c r="B28" s="5" t="s">
        <v>1761</v>
      </c>
      <c r="C28" s="5" t="s">
        <v>2600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3</v>
      </c>
      <c r="B29" s="5" t="s">
        <v>1761</v>
      </c>
      <c r="C29" s="5" t="s">
        <v>2601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1386</v>
      </c>
      <c r="C30" s="5" t="s">
        <v>2602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1739</v>
      </c>
      <c r="C31" s="5" t="s">
        <v>2603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1739</v>
      </c>
      <c r="C32" s="5" t="s">
        <v>2604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6</v>
      </c>
      <c r="B33" s="5" t="s">
        <v>2605</v>
      </c>
      <c r="C33" s="5" t="s">
        <v>2606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1739</v>
      </c>
      <c r="C34" s="5" t="s">
        <v>2607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1739</v>
      </c>
      <c r="C35" s="5" t="s">
        <v>2608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1739</v>
      </c>
      <c r="C36" s="5" t="s">
        <v>2609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1386</v>
      </c>
      <c r="C37" s="5" t="s">
        <v>2610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1739</v>
      </c>
      <c r="C38" s="5" t="s">
        <v>2611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1739</v>
      </c>
      <c r="C39" s="5" t="s">
        <v>2612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1386</v>
      </c>
      <c r="C40" s="5" t="s">
        <v>2613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3</v>
      </c>
      <c r="B41" s="5" t="s">
        <v>1761</v>
      </c>
      <c r="C41" s="5" t="s">
        <v>2614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5</v>
      </c>
      <c r="B42" s="5" t="s">
        <v>2595</v>
      </c>
      <c r="C42" s="5" t="s">
        <v>2615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1739</v>
      </c>
      <c r="C43" s="5" t="s">
        <v>2616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1739</v>
      </c>
      <c r="C44" s="5" t="s">
        <v>2617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1739</v>
      </c>
      <c r="C45" s="5" t="s">
        <v>2618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1739</v>
      </c>
      <c r="C46" s="5" t="s">
        <v>2619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1739</v>
      </c>
      <c r="C47" s="5" t="s">
        <v>2620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8</v>
      </c>
      <c r="B48" s="5" t="s">
        <v>2621</v>
      </c>
      <c r="C48" s="5" t="s">
        <v>2622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1739</v>
      </c>
      <c r="C49" s="5" t="s">
        <v>2623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1739</v>
      </c>
      <c r="C50" s="5" t="s">
        <v>2624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1739</v>
      </c>
      <c r="C51" s="5" t="s">
        <v>2625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1739</v>
      </c>
      <c r="C52" s="5" t="s">
        <v>2626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</v>
      </c>
      <c r="B53" s="5" t="s">
        <v>1386</v>
      </c>
      <c r="C53" s="5" t="s">
        <v>2627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</v>
      </c>
      <c r="B54" s="5" t="s">
        <v>1739</v>
      </c>
      <c r="C54" s="5" t="s">
        <v>2628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1739</v>
      </c>
      <c r="C55" s="5" t="s">
        <v>2629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3</v>
      </c>
      <c r="B56" s="5" t="s">
        <v>1761</v>
      </c>
      <c r="C56" s="5" t="s">
        <v>2630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1739</v>
      </c>
      <c r="C57" s="5" t="s">
        <v>2631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</v>
      </c>
      <c r="B58" s="5" t="s">
        <v>1739</v>
      </c>
      <c r="C58" s="5" t="s">
        <v>2632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</v>
      </c>
      <c r="B59" s="5" t="s">
        <v>1739</v>
      </c>
      <c r="C59" s="5" t="s">
        <v>2633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3</v>
      </c>
      <c r="B60" s="5" t="s">
        <v>1761</v>
      </c>
      <c r="C60" s="5" t="s">
        <v>2634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2</v>
      </c>
      <c r="B61" s="5" t="s">
        <v>1386</v>
      </c>
      <c r="C61" s="5" t="s">
        <v>2635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</v>
      </c>
      <c r="B62" s="5" t="s">
        <v>1739</v>
      </c>
      <c r="C62" s="5" t="s">
        <v>2636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5</v>
      </c>
      <c r="B63" s="5" t="s">
        <v>2595</v>
      </c>
      <c r="C63" s="5" t="s">
        <v>2637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1</v>
      </c>
      <c r="B64" s="5" t="s">
        <v>1739</v>
      </c>
      <c r="C64" s="5" t="s">
        <v>2638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2</v>
      </c>
      <c r="B65" s="5" t="s">
        <v>1386</v>
      </c>
      <c r="C65" s="5" t="s">
        <v>2639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2</v>
      </c>
      <c r="B66" s="5" t="s">
        <v>1386</v>
      </c>
      <c r="C66" s="5" t="s">
        <v>2640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3</v>
      </c>
      <c r="B67" s="5" t="s">
        <v>1761</v>
      </c>
      <c r="C67" s="5" t="s">
        <v>2641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3</v>
      </c>
      <c r="B68" s="5" t="s">
        <v>1761</v>
      </c>
      <c r="C68" s="5" t="s">
        <v>2642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1</v>
      </c>
      <c r="B69" s="5" t="s">
        <v>1739</v>
      </c>
      <c r="C69" s="5" t="s">
        <v>2643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1</v>
      </c>
      <c r="B70" s="5" t="s">
        <v>1739</v>
      </c>
      <c r="C70" s="5" t="s">
        <v>2644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6</v>
      </c>
      <c r="B71" s="5" t="s">
        <v>2605</v>
      </c>
      <c r="C71" s="5" t="s">
        <v>2645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2</v>
      </c>
      <c r="B72" s="5" t="s">
        <v>1386</v>
      </c>
      <c r="C72" s="5" t="s">
        <v>2646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3</v>
      </c>
      <c r="B73" s="5" t="s">
        <v>1761</v>
      </c>
      <c r="C73" s="5" t="s">
        <v>2647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6</v>
      </c>
      <c r="B74" s="5" t="s">
        <v>2605</v>
      </c>
      <c r="C74" s="5" t="s">
        <v>2648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2</v>
      </c>
      <c r="B75" s="5" t="s">
        <v>1386</v>
      </c>
      <c r="C75" s="5" t="s">
        <v>2649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3</v>
      </c>
      <c r="B76" s="5" t="s">
        <v>1761</v>
      </c>
      <c r="C76" s="5" t="s">
        <v>2650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3</v>
      </c>
      <c r="B77" s="5" t="s">
        <v>1761</v>
      </c>
      <c r="C77" s="5" t="s">
        <v>2651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1</v>
      </c>
      <c r="B78" s="5" t="s">
        <v>1739</v>
      </c>
      <c r="C78" s="5" t="s">
        <v>2652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1</v>
      </c>
      <c r="B79" s="5" t="s">
        <v>1739</v>
      </c>
      <c r="C79" s="5" t="s">
        <v>2653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7</v>
      </c>
      <c r="B80" s="5" t="s">
        <v>1890</v>
      </c>
      <c r="C80" s="5" t="s">
        <v>2654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4</v>
      </c>
      <c r="B81" s="5" t="s">
        <v>2655</v>
      </c>
      <c r="C81" s="5" t="s">
        <v>2656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2</v>
      </c>
      <c r="B82" s="5" t="s">
        <v>1386</v>
      </c>
      <c r="C82" s="5" t="s">
        <v>2657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3</v>
      </c>
      <c r="B83" s="5" t="s">
        <v>1761</v>
      </c>
      <c r="C83" s="5" t="s">
        <v>2658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2</v>
      </c>
      <c r="B84" s="5" t="s">
        <v>1386</v>
      </c>
      <c r="C84" s="5" t="s">
        <v>2659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1</v>
      </c>
      <c r="B85" s="5" t="s">
        <v>1739</v>
      </c>
      <c r="C85" s="5" t="s">
        <v>2660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2</v>
      </c>
      <c r="B86" s="5" t="s">
        <v>1386</v>
      </c>
      <c r="C86" s="5" t="s">
        <v>2661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2</v>
      </c>
      <c r="B87" s="5" t="s">
        <v>1386</v>
      </c>
      <c r="C87" s="5" t="s">
        <v>2662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1</v>
      </c>
      <c r="B88" s="5" t="s">
        <v>1739</v>
      </c>
      <c r="C88" s="5" t="s">
        <v>2663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1</v>
      </c>
      <c r="B89" s="5" t="s">
        <v>1739</v>
      </c>
      <c r="C89" s="5" t="s">
        <v>2664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1</v>
      </c>
      <c r="B90" s="5" t="s">
        <v>1739</v>
      </c>
      <c r="C90" s="5" t="s">
        <v>2665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2</v>
      </c>
      <c r="B91" s="5" t="s">
        <v>1386</v>
      </c>
      <c r="C91" s="5" t="s">
        <v>2666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2</v>
      </c>
      <c r="B92" s="5" t="s">
        <v>1386</v>
      </c>
      <c r="C92" s="5" t="s">
        <v>2667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1</v>
      </c>
      <c r="B93" s="5" t="s">
        <v>1739</v>
      </c>
      <c r="C93" s="5" t="s">
        <v>2668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1</v>
      </c>
      <c r="B94" s="5" t="s">
        <v>1739</v>
      </c>
      <c r="C94" s="5" t="s">
        <v>2669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9</v>
      </c>
      <c r="B95" s="5" t="s">
        <v>2670</v>
      </c>
      <c r="C95" s="5" t="s">
        <v>2671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3</v>
      </c>
      <c r="B96" s="5" t="s">
        <v>1761</v>
      </c>
      <c r="C96" s="5" t="s">
        <v>2672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2</v>
      </c>
      <c r="B97" s="5" t="s">
        <v>1386</v>
      </c>
      <c r="C97" s="5" t="s">
        <v>2673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1</v>
      </c>
      <c r="B98" s="5" t="s">
        <v>1739</v>
      </c>
      <c r="C98" s="5" t="s">
        <v>2674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1</v>
      </c>
      <c r="B99" s="5" t="s">
        <v>1739</v>
      </c>
      <c r="C99" s="5" t="s">
        <v>2675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1</v>
      </c>
      <c r="B100" s="5" t="s">
        <v>1739</v>
      </c>
      <c r="C100" s="5" t="s">
        <v>2676</v>
      </c>
      <c r="D100" s="5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1</v>
      </c>
      <c r="B101" s="5" t="s">
        <v>1739</v>
      </c>
      <c r="C101" s="5" t="s">
        <v>2677</v>
      </c>
      <c r="D101" s="5" t="s">
        <v>134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1</v>
      </c>
      <c r="B102" s="5" t="s">
        <v>1739</v>
      </c>
      <c r="C102" s="5" t="s">
        <v>2678</v>
      </c>
      <c r="D102" s="5" t="s">
        <v>134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1</v>
      </c>
      <c r="B103" s="5" t="s">
        <v>1739</v>
      </c>
      <c r="C103" s="5" t="s">
        <v>2679</v>
      </c>
      <c r="D103" s="5" t="s">
        <v>134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1</v>
      </c>
      <c r="B104" s="5" t="s">
        <v>1739</v>
      </c>
      <c r="C104" s="5" t="s">
        <v>2680</v>
      </c>
      <c r="D104" s="5" t="s">
        <v>134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4</v>
      </c>
      <c r="B105" s="5" t="s">
        <v>2655</v>
      </c>
      <c r="C105" s="5" t="s">
        <v>2681</v>
      </c>
      <c r="D105" s="5" t="s">
        <v>134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1</v>
      </c>
      <c r="B106" s="5" t="s">
        <v>1739</v>
      </c>
      <c r="C106" s="5" t="s">
        <v>2682</v>
      </c>
      <c r="D106" s="5" t="s">
        <v>134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9">
        <v>179</v>
      </c>
      <c r="B107" s="9" t="s">
        <v>2683</v>
      </c>
      <c r="C107" s="9" t="s">
        <v>162</v>
      </c>
      <c r="D107" s="9" t="s">
        <v>134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137</v>
      </c>
      <c r="B108" s="5" t="s">
        <v>2684</v>
      </c>
      <c r="C108" s="5" t="s">
        <v>164</v>
      </c>
      <c r="D108" s="5" t="s">
        <v>165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4</v>
      </c>
      <c r="B109" s="5" t="s">
        <v>2655</v>
      </c>
      <c r="C109" s="5" t="s">
        <v>166</v>
      </c>
      <c r="D109" s="5" t="s">
        <v>165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2</v>
      </c>
      <c r="B110" s="5" t="s">
        <v>1386</v>
      </c>
      <c r="C110" s="5" t="s">
        <v>167</v>
      </c>
      <c r="D110" s="5" t="s">
        <v>165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31</v>
      </c>
      <c r="B111" s="5" t="s">
        <v>2685</v>
      </c>
      <c r="C111" s="5" t="s">
        <v>168</v>
      </c>
      <c r="D111" s="5" t="s">
        <v>165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2</v>
      </c>
      <c r="B112" s="5" t="s">
        <v>1386</v>
      </c>
      <c r="C112" s="5" t="s">
        <v>250</v>
      </c>
      <c r="D112" s="5" t="s">
        <v>165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5">
        <v>3</v>
      </c>
      <c r="B113" s="5" t="s">
        <v>1761</v>
      </c>
      <c r="C113" s="5" t="s">
        <v>277</v>
      </c>
      <c r="D113" s="5" t="s">
        <v>165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9">
        <v>179</v>
      </c>
      <c r="B114" s="9" t="s">
        <v>169</v>
      </c>
      <c r="C114" s="9" t="s">
        <v>162</v>
      </c>
      <c r="D114" s="9" t="s">
        <v>165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5</v>
      </c>
      <c r="B115" s="5" t="s">
        <v>2595</v>
      </c>
      <c r="C115" s="5" t="s">
        <v>170</v>
      </c>
      <c r="D115" s="5" t="s">
        <v>171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5">
        <v>56</v>
      </c>
      <c r="B116" s="5" t="s">
        <v>2686</v>
      </c>
      <c r="C116" s="5" t="s">
        <v>173</v>
      </c>
      <c r="D116" s="5" t="s">
        <v>171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5">
        <v>39</v>
      </c>
      <c r="B117" s="5" t="s">
        <v>2687</v>
      </c>
      <c r="C117" s="5" t="s">
        <v>175</v>
      </c>
      <c r="D117" s="5" t="s">
        <v>171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5">
        <v>79</v>
      </c>
      <c r="B118" s="5" t="s">
        <v>2688</v>
      </c>
      <c r="C118" s="5" t="s">
        <v>177</v>
      </c>
      <c r="D118" s="5" t="s">
        <v>171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9">
        <v>179</v>
      </c>
      <c r="B119" s="9" t="s">
        <v>255</v>
      </c>
      <c r="C119" s="9" t="s">
        <v>162</v>
      </c>
      <c r="D119" s="9" t="s">
        <v>171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5">
        <v>124</v>
      </c>
      <c r="B120" s="5" t="s">
        <v>2689</v>
      </c>
      <c r="C120" s="5" t="s">
        <v>180</v>
      </c>
      <c r="D120" s="5" t="s">
        <v>181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5">
        <v>24</v>
      </c>
      <c r="B121" s="5" t="s">
        <v>2690</v>
      </c>
      <c r="C121" s="5" t="s">
        <v>183</v>
      </c>
      <c r="D121" s="5" t="s">
        <v>181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35">
      <c r="A122" s="5">
        <v>22</v>
      </c>
      <c r="B122" s="5" t="s">
        <v>2691</v>
      </c>
      <c r="C122" s="5" t="s">
        <v>185</v>
      </c>
      <c r="D122" s="5" t="s">
        <v>181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35">
      <c r="A123" s="5">
        <v>6</v>
      </c>
      <c r="B123" s="5" t="s">
        <v>2605</v>
      </c>
      <c r="C123" s="5" t="s">
        <v>186</v>
      </c>
      <c r="D123" s="5" t="s">
        <v>181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x14ac:dyDescent="0.35">
      <c r="A124" s="5">
        <v>3</v>
      </c>
      <c r="B124" s="5" t="s">
        <v>1761</v>
      </c>
      <c r="C124" s="5" t="s">
        <v>187</v>
      </c>
      <c r="D124" s="5" t="s">
        <v>181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x14ac:dyDescent="0.35">
      <c r="A125" s="5">
        <v>0</v>
      </c>
      <c r="B125" s="5" t="s">
        <v>188</v>
      </c>
      <c r="C125" s="5" t="s">
        <v>189</v>
      </c>
      <c r="D125" s="5" t="s">
        <v>181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x14ac:dyDescent="0.35">
      <c r="A126" s="9">
        <v>179</v>
      </c>
      <c r="B126" s="9" t="s">
        <v>178</v>
      </c>
      <c r="C126" s="9" t="s">
        <v>162</v>
      </c>
      <c r="D126" s="9" t="s">
        <v>181</v>
      </c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x14ac:dyDescent="0.35">
      <c r="A127" s="5">
        <v>74</v>
      </c>
      <c r="B127" s="5" t="s">
        <v>2692</v>
      </c>
      <c r="C127" s="5" t="s">
        <v>191</v>
      </c>
      <c r="D127" s="5" t="s">
        <v>192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x14ac:dyDescent="0.35">
      <c r="A128" s="5">
        <v>105</v>
      </c>
      <c r="B128" s="5" t="s">
        <v>2693</v>
      </c>
      <c r="C128" s="5" t="s">
        <v>194</v>
      </c>
      <c r="D128" s="5" t="s">
        <v>192</v>
      </c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x14ac:dyDescent="0.35">
      <c r="A129" s="9">
        <v>179</v>
      </c>
      <c r="B129" s="9" t="s">
        <v>178</v>
      </c>
      <c r="C129" s="9" t="s">
        <v>162</v>
      </c>
      <c r="D129" s="9" t="s">
        <v>192</v>
      </c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AD93"/>
  <sheetViews>
    <sheetView workbookViewId="0"/>
  </sheetViews>
  <sheetFormatPr defaultRowHeight="14.5" x14ac:dyDescent="0.35"/>
  <cols>
    <col min="1" max="1" width="55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2694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45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139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1718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1337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258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7441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4884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15639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1885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445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404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2695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488</v>
      </c>
      <c r="C22" s="5" t="s">
        <v>2696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2697</v>
      </c>
      <c r="C23" s="5" t="s">
        <v>2698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488</v>
      </c>
      <c r="C24" s="5" t="s">
        <v>2699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2697</v>
      </c>
      <c r="C25" s="5" t="s">
        <v>2700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2697</v>
      </c>
      <c r="C26" s="5" t="s">
        <v>2701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2697</v>
      </c>
      <c r="C27" s="5" t="s">
        <v>2702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488</v>
      </c>
      <c r="C28" s="5" t="s">
        <v>2703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488</v>
      </c>
      <c r="C29" s="5" t="s">
        <v>2704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2697</v>
      </c>
      <c r="C30" s="5" t="s">
        <v>2705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5</v>
      </c>
      <c r="B31" s="5" t="s">
        <v>2706</v>
      </c>
      <c r="C31" s="5" t="s">
        <v>2707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488</v>
      </c>
      <c r="C32" s="5" t="s">
        <v>2708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488</v>
      </c>
      <c r="C33" s="5" t="s">
        <v>2709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5</v>
      </c>
      <c r="B34" s="5" t="s">
        <v>2706</v>
      </c>
      <c r="C34" s="5" t="s">
        <v>2710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488</v>
      </c>
      <c r="C35" s="5" t="s">
        <v>2711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2697</v>
      </c>
      <c r="C36" s="5" t="s">
        <v>2712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4</v>
      </c>
      <c r="B37" s="5" t="s">
        <v>2713</v>
      </c>
      <c r="C37" s="5" t="s">
        <v>2714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488</v>
      </c>
      <c r="C38" s="5" t="s">
        <v>2715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488</v>
      </c>
      <c r="C39" s="5" t="s">
        <v>2716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488</v>
      </c>
      <c r="C40" s="5" t="s">
        <v>2717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15</v>
      </c>
      <c r="B41" s="5" t="s">
        <v>2718</v>
      </c>
      <c r="C41" s="5" t="s">
        <v>2719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8</v>
      </c>
      <c r="B42" s="5" t="s">
        <v>2720</v>
      </c>
      <c r="C42" s="5" t="s">
        <v>2721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2697</v>
      </c>
      <c r="C43" s="5" t="s">
        <v>2722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488</v>
      </c>
      <c r="C44" s="5" t="s">
        <v>2723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4</v>
      </c>
      <c r="B45" s="5" t="s">
        <v>2713</v>
      </c>
      <c r="C45" s="5" t="s">
        <v>2724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5</v>
      </c>
      <c r="B46" s="5" t="s">
        <v>2706</v>
      </c>
      <c r="C46" s="5" t="s">
        <v>2725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5</v>
      </c>
      <c r="B47" s="5" t="s">
        <v>2706</v>
      </c>
      <c r="C47" s="5" t="s">
        <v>2726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2</v>
      </c>
      <c r="B48" s="5" t="s">
        <v>2697</v>
      </c>
      <c r="C48" s="5" t="s">
        <v>2727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5</v>
      </c>
      <c r="B49" s="5" t="s">
        <v>2706</v>
      </c>
      <c r="C49" s="5" t="s">
        <v>2728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3</v>
      </c>
      <c r="B50" s="5" t="s">
        <v>1362</v>
      </c>
      <c r="C50" s="5" t="s">
        <v>2729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488</v>
      </c>
      <c r="C51" s="5" t="s">
        <v>2730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6</v>
      </c>
      <c r="B52" s="5" t="s">
        <v>2731</v>
      </c>
      <c r="C52" s="5" t="s">
        <v>2732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</v>
      </c>
      <c r="B53" s="5" t="s">
        <v>2697</v>
      </c>
      <c r="C53" s="5" t="s">
        <v>2733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3</v>
      </c>
      <c r="B54" s="5" t="s">
        <v>1362</v>
      </c>
      <c r="C54" s="5" t="s">
        <v>2734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2</v>
      </c>
      <c r="B55" s="5" t="s">
        <v>2697</v>
      </c>
      <c r="C55" s="5" t="s">
        <v>2735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</v>
      </c>
      <c r="B56" s="5" t="s">
        <v>488</v>
      </c>
      <c r="C56" s="5" t="s">
        <v>2736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2</v>
      </c>
      <c r="B57" s="5" t="s">
        <v>2697</v>
      </c>
      <c r="C57" s="5" t="s">
        <v>2737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</v>
      </c>
      <c r="B58" s="5" t="s">
        <v>488</v>
      </c>
      <c r="C58" s="5" t="s">
        <v>2738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5</v>
      </c>
      <c r="B59" s="5" t="s">
        <v>2706</v>
      </c>
      <c r="C59" s="5" t="s">
        <v>2739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</v>
      </c>
      <c r="B60" s="5" t="s">
        <v>488</v>
      </c>
      <c r="C60" s="5" t="s">
        <v>2740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1</v>
      </c>
      <c r="B61" s="5" t="s">
        <v>488</v>
      </c>
      <c r="C61" s="5" t="s">
        <v>2741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5</v>
      </c>
      <c r="B62" s="5" t="s">
        <v>2706</v>
      </c>
      <c r="C62" s="5" t="s">
        <v>2742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3</v>
      </c>
      <c r="B63" s="5" t="s">
        <v>1362</v>
      </c>
      <c r="C63" s="5" t="s">
        <v>2743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5</v>
      </c>
      <c r="B64" s="5" t="s">
        <v>2706</v>
      </c>
      <c r="C64" s="5" t="s">
        <v>2744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4</v>
      </c>
      <c r="B65" s="5" t="s">
        <v>2713</v>
      </c>
      <c r="C65" s="5" t="s">
        <v>2745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3</v>
      </c>
      <c r="B66" s="5" t="s">
        <v>1362</v>
      </c>
      <c r="C66" s="5" t="s">
        <v>2746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1</v>
      </c>
      <c r="B67" s="5" t="s">
        <v>488</v>
      </c>
      <c r="C67" s="5" t="s">
        <v>2747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5</v>
      </c>
      <c r="B68" s="5" t="s">
        <v>2706</v>
      </c>
      <c r="C68" s="5" t="s">
        <v>2748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1</v>
      </c>
      <c r="B69" s="5" t="s">
        <v>488</v>
      </c>
      <c r="C69" s="5" t="s">
        <v>2749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1</v>
      </c>
      <c r="B70" s="5" t="s">
        <v>488</v>
      </c>
      <c r="C70" s="5" t="s">
        <v>2750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9">
        <v>139</v>
      </c>
      <c r="B71" s="9" t="s">
        <v>1360</v>
      </c>
      <c r="C71" s="9" t="s">
        <v>162</v>
      </c>
      <c r="D71" s="9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109</v>
      </c>
      <c r="B72" s="5" t="s">
        <v>2751</v>
      </c>
      <c r="C72" s="5" t="s">
        <v>164</v>
      </c>
      <c r="D72" s="5" t="s">
        <v>165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4</v>
      </c>
      <c r="B73" s="5" t="s">
        <v>2713</v>
      </c>
      <c r="C73" s="5" t="s">
        <v>166</v>
      </c>
      <c r="D73" s="5" t="s">
        <v>165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1</v>
      </c>
      <c r="B74" s="5" t="s">
        <v>488</v>
      </c>
      <c r="C74" s="5" t="s">
        <v>167</v>
      </c>
      <c r="D74" s="5" t="s">
        <v>165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17</v>
      </c>
      <c r="B75" s="5" t="s">
        <v>2752</v>
      </c>
      <c r="C75" s="5" t="s">
        <v>168</v>
      </c>
      <c r="D75" s="5" t="s">
        <v>165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5</v>
      </c>
      <c r="B76" s="5" t="s">
        <v>2706</v>
      </c>
      <c r="C76" s="5" t="s">
        <v>250</v>
      </c>
      <c r="D76" s="5" t="s">
        <v>165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3</v>
      </c>
      <c r="B77" s="5" t="s">
        <v>1362</v>
      </c>
      <c r="C77" s="5" t="s">
        <v>277</v>
      </c>
      <c r="D77" s="5" t="s">
        <v>165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9">
        <v>139</v>
      </c>
      <c r="B78" s="9" t="s">
        <v>169</v>
      </c>
      <c r="C78" s="9" t="s">
        <v>162</v>
      </c>
      <c r="D78" s="9" t="s">
        <v>165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3</v>
      </c>
      <c r="B79" s="5" t="s">
        <v>1362</v>
      </c>
      <c r="C79" s="5" t="s">
        <v>170</v>
      </c>
      <c r="D79" s="5" t="s">
        <v>171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41</v>
      </c>
      <c r="B80" s="5" t="s">
        <v>2753</v>
      </c>
      <c r="C80" s="5" t="s">
        <v>173</v>
      </c>
      <c r="D80" s="5" t="s">
        <v>171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35</v>
      </c>
      <c r="B81" s="5" t="s">
        <v>2754</v>
      </c>
      <c r="C81" s="5" t="s">
        <v>175</v>
      </c>
      <c r="D81" s="5" t="s">
        <v>171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60</v>
      </c>
      <c r="B82" s="5" t="s">
        <v>2755</v>
      </c>
      <c r="C82" s="5" t="s">
        <v>177</v>
      </c>
      <c r="D82" s="5" t="s">
        <v>171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9">
        <v>139</v>
      </c>
      <c r="B83" s="9" t="s">
        <v>169</v>
      </c>
      <c r="C83" s="9" t="s">
        <v>162</v>
      </c>
      <c r="D83" s="9" t="s">
        <v>171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69</v>
      </c>
      <c r="B84" s="5" t="s">
        <v>2756</v>
      </c>
      <c r="C84" s="5" t="s">
        <v>180</v>
      </c>
      <c r="D84" s="5" t="s">
        <v>181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23</v>
      </c>
      <c r="B85" s="5" t="s">
        <v>2757</v>
      </c>
      <c r="C85" s="5" t="s">
        <v>183</v>
      </c>
      <c r="D85" s="5" t="s">
        <v>181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21</v>
      </c>
      <c r="B86" s="5" t="s">
        <v>2758</v>
      </c>
      <c r="C86" s="5" t="s">
        <v>185</v>
      </c>
      <c r="D86" s="5" t="s">
        <v>181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14</v>
      </c>
      <c r="B87" s="5" t="s">
        <v>2759</v>
      </c>
      <c r="C87" s="5" t="s">
        <v>186</v>
      </c>
      <c r="D87" s="5" t="s">
        <v>181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5</v>
      </c>
      <c r="B88" s="5" t="s">
        <v>2706</v>
      </c>
      <c r="C88" s="5" t="s">
        <v>187</v>
      </c>
      <c r="D88" s="5" t="s">
        <v>181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7</v>
      </c>
      <c r="B89" s="5" t="s">
        <v>2760</v>
      </c>
      <c r="C89" s="5" t="s">
        <v>189</v>
      </c>
      <c r="D89" s="5" t="s">
        <v>181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9">
        <v>139</v>
      </c>
      <c r="B90" s="9" t="s">
        <v>169</v>
      </c>
      <c r="C90" s="9" t="s">
        <v>162</v>
      </c>
      <c r="D90" s="9" t="s">
        <v>181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81</v>
      </c>
      <c r="B91" s="5" t="s">
        <v>2761</v>
      </c>
      <c r="C91" s="5" t="s">
        <v>191</v>
      </c>
      <c r="D91" s="5" t="s">
        <v>192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58</v>
      </c>
      <c r="B92" s="5" t="s">
        <v>2762</v>
      </c>
      <c r="C92" s="5" t="s">
        <v>194</v>
      </c>
      <c r="D92" s="5" t="s">
        <v>192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9">
        <v>139</v>
      </c>
      <c r="B93" s="9" t="s">
        <v>178</v>
      </c>
      <c r="C93" s="9" t="s">
        <v>162</v>
      </c>
      <c r="D93" s="9" t="s">
        <v>192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AD138"/>
  <sheetViews>
    <sheetView workbookViewId="0"/>
  </sheetViews>
  <sheetFormatPr defaultRowHeight="14.5" x14ac:dyDescent="0.35"/>
  <cols>
    <col min="1" max="1" width="55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2763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46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197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1208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1250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247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4849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3918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11472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1226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197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198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2764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1972</v>
      </c>
      <c r="C22" s="5" t="s">
        <v>2765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1967</v>
      </c>
      <c r="C23" s="5" t="s">
        <v>2766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1972</v>
      </c>
      <c r="C24" s="5" t="s">
        <v>2767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1972</v>
      </c>
      <c r="C25" s="5" t="s">
        <v>2768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1970</v>
      </c>
      <c r="C26" s="5" t="s">
        <v>2769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5</v>
      </c>
      <c r="B27" s="5" t="s">
        <v>1986</v>
      </c>
      <c r="C27" s="5" t="s">
        <v>2770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1970</v>
      </c>
      <c r="C28" s="5" t="s">
        <v>2771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2</v>
      </c>
      <c r="B29" s="5" t="s">
        <v>1970</v>
      </c>
      <c r="C29" s="5" t="s">
        <v>2772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1972</v>
      </c>
      <c r="C30" s="5" t="s">
        <v>2773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1972</v>
      </c>
      <c r="C31" s="5" t="s">
        <v>2774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1972</v>
      </c>
      <c r="C32" s="5" t="s">
        <v>2775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1972</v>
      </c>
      <c r="C33" s="5" t="s">
        <v>2776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5</v>
      </c>
      <c r="B34" s="5" t="s">
        <v>1986</v>
      </c>
      <c r="C34" s="5" t="s">
        <v>2777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5</v>
      </c>
      <c r="B35" s="5" t="s">
        <v>1986</v>
      </c>
      <c r="C35" s="5" t="s">
        <v>2778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7</v>
      </c>
      <c r="B36" s="5" t="s">
        <v>1130</v>
      </c>
      <c r="C36" s="5" t="s">
        <v>2779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3</v>
      </c>
      <c r="B37" s="5" t="s">
        <v>1967</v>
      </c>
      <c r="C37" s="5" t="s">
        <v>2780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</v>
      </c>
      <c r="B38" s="5" t="s">
        <v>1970</v>
      </c>
      <c r="C38" s="5" t="s">
        <v>2781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1972</v>
      </c>
      <c r="C39" s="5" t="s">
        <v>2782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1970</v>
      </c>
      <c r="C40" s="5" t="s">
        <v>2783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1972</v>
      </c>
      <c r="C41" s="5" t="s">
        <v>2784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3</v>
      </c>
      <c r="B42" s="5" t="s">
        <v>1967</v>
      </c>
      <c r="C42" s="5" t="s">
        <v>2785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1970</v>
      </c>
      <c r="C43" s="5" t="s">
        <v>2786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3</v>
      </c>
      <c r="B44" s="5" t="s">
        <v>1967</v>
      </c>
      <c r="C44" s="5" t="s">
        <v>2787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4</v>
      </c>
      <c r="B45" s="5" t="s">
        <v>1980</v>
      </c>
      <c r="C45" s="5" t="s">
        <v>2788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1972</v>
      </c>
      <c r="C46" s="5" t="s">
        <v>2789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2</v>
      </c>
      <c r="B47" s="5" t="s">
        <v>1970</v>
      </c>
      <c r="C47" s="5" t="s">
        <v>2790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1972</v>
      </c>
      <c r="C48" s="5" t="s">
        <v>2791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1972</v>
      </c>
      <c r="C49" s="5" t="s">
        <v>2792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1972</v>
      </c>
      <c r="C50" s="5" t="s">
        <v>2793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1972</v>
      </c>
      <c r="C51" s="5" t="s">
        <v>2794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1972</v>
      </c>
      <c r="C52" s="5" t="s">
        <v>2795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4</v>
      </c>
      <c r="B53" s="5" t="s">
        <v>1980</v>
      </c>
      <c r="C53" s="5" t="s">
        <v>2796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4</v>
      </c>
      <c r="B54" s="5" t="s">
        <v>1980</v>
      </c>
      <c r="C54" s="5" t="s">
        <v>2797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1972</v>
      </c>
      <c r="C55" s="5" t="s">
        <v>2798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</v>
      </c>
      <c r="B56" s="5" t="s">
        <v>1972</v>
      </c>
      <c r="C56" s="5" t="s">
        <v>2799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1972</v>
      </c>
      <c r="C57" s="5" t="s">
        <v>2800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3</v>
      </c>
      <c r="B58" s="5" t="s">
        <v>1967</v>
      </c>
      <c r="C58" s="5" t="s">
        <v>2801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</v>
      </c>
      <c r="B59" s="5" t="s">
        <v>1972</v>
      </c>
      <c r="C59" s="5" t="s">
        <v>2802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3</v>
      </c>
      <c r="B60" s="5" t="s">
        <v>1967</v>
      </c>
      <c r="C60" s="5" t="s">
        <v>2803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2</v>
      </c>
      <c r="B61" s="5" t="s">
        <v>1970</v>
      </c>
      <c r="C61" s="5" t="s">
        <v>2804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</v>
      </c>
      <c r="B62" s="5" t="s">
        <v>1972</v>
      </c>
      <c r="C62" s="5" t="s">
        <v>2805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2</v>
      </c>
      <c r="B63" s="5" t="s">
        <v>1970</v>
      </c>
      <c r="C63" s="5" t="s">
        <v>2806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1</v>
      </c>
      <c r="B64" s="5" t="s">
        <v>1972</v>
      </c>
      <c r="C64" s="5" t="s">
        <v>2807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2</v>
      </c>
      <c r="B65" s="5" t="s">
        <v>1970</v>
      </c>
      <c r="C65" s="5" t="s">
        <v>2808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2</v>
      </c>
      <c r="B66" s="5" t="s">
        <v>1970</v>
      </c>
      <c r="C66" s="5" t="s">
        <v>2809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3</v>
      </c>
      <c r="B67" s="5" t="s">
        <v>1967</v>
      </c>
      <c r="C67" s="5" t="s">
        <v>2810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4</v>
      </c>
      <c r="B68" s="5" t="s">
        <v>1980</v>
      </c>
      <c r="C68" s="5" t="s">
        <v>2811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6</v>
      </c>
      <c r="B69" s="5" t="s">
        <v>2812</v>
      </c>
      <c r="C69" s="5" t="s">
        <v>2813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4</v>
      </c>
      <c r="B70" s="5" t="s">
        <v>1980</v>
      </c>
      <c r="C70" s="5" t="s">
        <v>2814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1</v>
      </c>
      <c r="B71" s="5" t="s">
        <v>1972</v>
      </c>
      <c r="C71" s="5" t="s">
        <v>2815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2</v>
      </c>
      <c r="B72" s="5" t="s">
        <v>1970</v>
      </c>
      <c r="C72" s="5" t="s">
        <v>2816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3</v>
      </c>
      <c r="B73" s="5" t="s">
        <v>1967</v>
      </c>
      <c r="C73" s="5" t="s">
        <v>2817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1</v>
      </c>
      <c r="B74" s="5" t="s">
        <v>1972</v>
      </c>
      <c r="C74" s="5" t="s">
        <v>2818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8</v>
      </c>
      <c r="B75" s="5" t="s">
        <v>2036</v>
      </c>
      <c r="C75" s="5" t="s">
        <v>2819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2</v>
      </c>
      <c r="B76" s="5" t="s">
        <v>1970</v>
      </c>
      <c r="C76" s="5" t="s">
        <v>2820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2</v>
      </c>
      <c r="B77" s="5" t="s">
        <v>1970</v>
      </c>
      <c r="C77" s="5" t="s">
        <v>2821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3</v>
      </c>
      <c r="B78" s="5" t="s">
        <v>1967</v>
      </c>
      <c r="C78" s="5" t="s">
        <v>2822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1</v>
      </c>
      <c r="B79" s="5" t="s">
        <v>1972</v>
      </c>
      <c r="C79" s="5" t="s">
        <v>2823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1</v>
      </c>
      <c r="B80" s="5" t="s">
        <v>1972</v>
      </c>
      <c r="C80" s="5" t="s">
        <v>2824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3</v>
      </c>
      <c r="B81" s="5" t="s">
        <v>1967</v>
      </c>
      <c r="C81" s="5" t="s">
        <v>2825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1</v>
      </c>
      <c r="B82" s="5" t="s">
        <v>1972</v>
      </c>
      <c r="C82" s="5" t="s">
        <v>2826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3</v>
      </c>
      <c r="B83" s="5" t="s">
        <v>1967</v>
      </c>
      <c r="C83" s="5" t="s">
        <v>2827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2</v>
      </c>
      <c r="B84" s="5" t="s">
        <v>1970</v>
      </c>
      <c r="C84" s="5" t="s">
        <v>2828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1</v>
      </c>
      <c r="B85" s="5" t="s">
        <v>1972</v>
      </c>
      <c r="C85" s="5" t="s">
        <v>2829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2</v>
      </c>
      <c r="B86" s="5" t="s">
        <v>1970</v>
      </c>
      <c r="C86" s="5" t="s">
        <v>2830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1</v>
      </c>
      <c r="B87" s="5" t="s">
        <v>1972</v>
      </c>
      <c r="C87" s="5" t="s">
        <v>2831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1</v>
      </c>
      <c r="B88" s="5" t="s">
        <v>1972</v>
      </c>
      <c r="C88" s="5" t="s">
        <v>2832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3</v>
      </c>
      <c r="B89" s="5" t="s">
        <v>1967</v>
      </c>
      <c r="C89" s="5" t="s">
        <v>2833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2</v>
      </c>
      <c r="B90" s="5" t="s">
        <v>1970</v>
      </c>
      <c r="C90" s="5" t="s">
        <v>2834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1</v>
      </c>
      <c r="B91" s="5" t="s">
        <v>1972</v>
      </c>
      <c r="C91" s="5" t="s">
        <v>2835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1</v>
      </c>
      <c r="B92" s="5" t="s">
        <v>1972</v>
      </c>
      <c r="C92" s="5" t="s">
        <v>2836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1</v>
      </c>
      <c r="B93" s="5" t="s">
        <v>1972</v>
      </c>
      <c r="C93" s="5" t="s">
        <v>2837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2</v>
      </c>
      <c r="B94" s="5" t="s">
        <v>1970</v>
      </c>
      <c r="C94" s="5" t="s">
        <v>2838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1</v>
      </c>
      <c r="B95" s="5" t="s">
        <v>1972</v>
      </c>
      <c r="C95" s="5" t="s">
        <v>2839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1</v>
      </c>
      <c r="B96" s="5" t="s">
        <v>1972</v>
      </c>
      <c r="C96" s="5" t="s">
        <v>2840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2</v>
      </c>
      <c r="B97" s="5" t="s">
        <v>1970</v>
      </c>
      <c r="C97" s="5" t="s">
        <v>2841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1</v>
      </c>
      <c r="B98" s="5" t="s">
        <v>1972</v>
      </c>
      <c r="C98" s="5" t="s">
        <v>2842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1</v>
      </c>
      <c r="B99" s="5" t="s">
        <v>1972</v>
      </c>
      <c r="C99" s="5" t="s">
        <v>2843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5</v>
      </c>
      <c r="B100" s="5" t="s">
        <v>1986</v>
      </c>
      <c r="C100" s="5" t="s">
        <v>2844</v>
      </c>
      <c r="D100" s="5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1</v>
      </c>
      <c r="B101" s="5" t="s">
        <v>1972</v>
      </c>
      <c r="C101" s="5" t="s">
        <v>2845</v>
      </c>
      <c r="D101" s="5" t="s">
        <v>134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3</v>
      </c>
      <c r="B102" s="5" t="s">
        <v>1967</v>
      </c>
      <c r="C102" s="5" t="s">
        <v>2846</v>
      </c>
      <c r="D102" s="5" t="s">
        <v>134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3</v>
      </c>
      <c r="B103" s="5" t="s">
        <v>1967</v>
      </c>
      <c r="C103" s="5" t="s">
        <v>2847</v>
      </c>
      <c r="D103" s="5" t="s">
        <v>134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2</v>
      </c>
      <c r="B104" s="5" t="s">
        <v>1970</v>
      </c>
      <c r="C104" s="5" t="s">
        <v>2848</v>
      </c>
      <c r="D104" s="5" t="s">
        <v>134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1</v>
      </c>
      <c r="B105" s="5" t="s">
        <v>1972</v>
      </c>
      <c r="C105" s="5" t="s">
        <v>2849</v>
      </c>
      <c r="D105" s="5" t="s">
        <v>134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1</v>
      </c>
      <c r="B106" s="5" t="s">
        <v>1972</v>
      </c>
      <c r="C106" s="5" t="s">
        <v>2850</v>
      </c>
      <c r="D106" s="5" t="s">
        <v>134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1</v>
      </c>
      <c r="B107" s="5" t="s">
        <v>1972</v>
      </c>
      <c r="C107" s="5" t="s">
        <v>2851</v>
      </c>
      <c r="D107" s="5" t="s">
        <v>134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1</v>
      </c>
      <c r="B108" s="5" t="s">
        <v>1972</v>
      </c>
      <c r="C108" s="5" t="s">
        <v>2852</v>
      </c>
      <c r="D108" s="5" t="s">
        <v>134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1</v>
      </c>
      <c r="B109" s="5" t="s">
        <v>1972</v>
      </c>
      <c r="C109" s="5" t="s">
        <v>2853</v>
      </c>
      <c r="D109" s="5" t="s">
        <v>134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2</v>
      </c>
      <c r="B110" s="5" t="s">
        <v>1970</v>
      </c>
      <c r="C110" s="5" t="s">
        <v>2854</v>
      </c>
      <c r="D110" s="5" t="s">
        <v>134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2</v>
      </c>
      <c r="B111" s="5" t="s">
        <v>1970</v>
      </c>
      <c r="C111" s="5" t="s">
        <v>2855</v>
      </c>
      <c r="D111" s="5" t="s">
        <v>134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1</v>
      </c>
      <c r="B112" s="5" t="s">
        <v>1972</v>
      </c>
      <c r="C112" s="5" t="s">
        <v>2856</v>
      </c>
      <c r="D112" s="5" t="s">
        <v>134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5">
        <v>3</v>
      </c>
      <c r="B113" s="5" t="s">
        <v>1967</v>
      </c>
      <c r="C113" s="5" t="s">
        <v>2857</v>
      </c>
      <c r="D113" s="5" t="s">
        <v>134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5">
        <v>1</v>
      </c>
      <c r="B114" s="5" t="s">
        <v>1972</v>
      </c>
      <c r="C114" s="5" t="s">
        <v>2858</v>
      </c>
      <c r="D114" s="5" t="s">
        <v>134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3</v>
      </c>
      <c r="B115" s="5" t="s">
        <v>1967</v>
      </c>
      <c r="C115" s="5" t="s">
        <v>2859</v>
      </c>
      <c r="D115" s="5" t="s">
        <v>134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9">
        <v>197</v>
      </c>
      <c r="B116" s="9" t="s">
        <v>2860</v>
      </c>
      <c r="C116" s="9" t="s">
        <v>162</v>
      </c>
      <c r="D116" s="9" t="s">
        <v>134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5">
        <v>168</v>
      </c>
      <c r="B117" s="5" t="s">
        <v>2861</v>
      </c>
      <c r="C117" s="5" t="s">
        <v>164</v>
      </c>
      <c r="D117" s="5" t="s">
        <v>165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5">
        <v>3</v>
      </c>
      <c r="B118" s="5" t="s">
        <v>1967</v>
      </c>
      <c r="C118" s="5" t="s">
        <v>166</v>
      </c>
      <c r="D118" s="5" t="s">
        <v>165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5">
        <v>14</v>
      </c>
      <c r="B119" s="5" t="s">
        <v>2062</v>
      </c>
      <c r="C119" s="5" t="s">
        <v>167</v>
      </c>
      <c r="D119" s="5" t="s">
        <v>165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5">
        <v>6</v>
      </c>
      <c r="B120" s="5" t="s">
        <v>2812</v>
      </c>
      <c r="C120" s="5" t="s">
        <v>168</v>
      </c>
      <c r="D120" s="5" t="s">
        <v>165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5">
        <v>5</v>
      </c>
      <c r="B121" s="5" t="s">
        <v>1986</v>
      </c>
      <c r="C121" s="5" t="s">
        <v>250</v>
      </c>
      <c r="D121" s="5" t="s">
        <v>165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35">
      <c r="A122" s="5">
        <v>1</v>
      </c>
      <c r="B122" s="5" t="s">
        <v>1972</v>
      </c>
      <c r="C122" s="5" t="s">
        <v>277</v>
      </c>
      <c r="D122" s="5" t="s">
        <v>165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35">
      <c r="A123" s="9">
        <v>197</v>
      </c>
      <c r="B123" s="9" t="s">
        <v>169</v>
      </c>
      <c r="C123" s="9" t="s">
        <v>162</v>
      </c>
      <c r="D123" s="9" t="s">
        <v>165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x14ac:dyDescent="0.35">
      <c r="A124" s="5">
        <v>9</v>
      </c>
      <c r="B124" s="5" t="s">
        <v>1998</v>
      </c>
      <c r="C124" s="5" t="s">
        <v>170</v>
      </c>
      <c r="D124" s="5" t="s">
        <v>171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x14ac:dyDescent="0.35">
      <c r="A125" s="5">
        <v>53</v>
      </c>
      <c r="B125" s="5" t="s">
        <v>2862</v>
      </c>
      <c r="C125" s="5" t="s">
        <v>173</v>
      </c>
      <c r="D125" s="5" t="s">
        <v>171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x14ac:dyDescent="0.35">
      <c r="A126" s="5">
        <v>34</v>
      </c>
      <c r="B126" s="5" t="s">
        <v>2863</v>
      </c>
      <c r="C126" s="5" t="s">
        <v>175</v>
      </c>
      <c r="D126" s="5" t="s">
        <v>171</v>
      </c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x14ac:dyDescent="0.35">
      <c r="A127" s="5">
        <v>101</v>
      </c>
      <c r="B127" s="5" t="s">
        <v>2864</v>
      </c>
      <c r="C127" s="5" t="s">
        <v>177</v>
      </c>
      <c r="D127" s="5" t="s">
        <v>171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x14ac:dyDescent="0.35">
      <c r="A128" s="9">
        <v>197</v>
      </c>
      <c r="B128" s="9" t="s">
        <v>178</v>
      </c>
      <c r="C128" s="9" t="s">
        <v>162</v>
      </c>
      <c r="D128" s="9" t="s">
        <v>171</v>
      </c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x14ac:dyDescent="0.35">
      <c r="A129" s="5">
        <v>103</v>
      </c>
      <c r="B129" s="5" t="s">
        <v>2865</v>
      </c>
      <c r="C129" s="5" t="s">
        <v>180</v>
      </c>
      <c r="D129" s="5" t="s">
        <v>181</v>
      </c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x14ac:dyDescent="0.35">
      <c r="A130" s="5">
        <v>45</v>
      </c>
      <c r="B130" s="5" t="s">
        <v>2866</v>
      </c>
      <c r="C130" s="5" t="s">
        <v>183</v>
      </c>
      <c r="D130" s="5" t="s">
        <v>181</v>
      </c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x14ac:dyDescent="0.35">
      <c r="A131" s="5">
        <v>18</v>
      </c>
      <c r="B131" s="5" t="s">
        <v>2867</v>
      </c>
      <c r="C131" s="5" t="s">
        <v>185</v>
      </c>
      <c r="D131" s="5" t="s">
        <v>181</v>
      </c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x14ac:dyDescent="0.35">
      <c r="A132" s="5">
        <v>16</v>
      </c>
      <c r="B132" s="5" t="s">
        <v>2868</v>
      </c>
      <c r="C132" s="5" t="s">
        <v>186</v>
      </c>
      <c r="D132" s="5" t="s">
        <v>181</v>
      </c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x14ac:dyDescent="0.35">
      <c r="A133" s="5">
        <v>6</v>
      </c>
      <c r="B133" s="5" t="s">
        <v>2812</v>
      </c>
      <c r="C133" s="5" t="s">
        <v>187</v>
      </c>
      <c r="D133" s="5" t="s">
        <v>181</v>
      </c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x14ac:dyDescent="0.35">
      <c r="A134" s="5">
        <v>9</v>
      </c>
      <c r="B134" s="5" t="s">
        <v>1998</v>
      </c>
      <c r="C134" s="5" t="s">
        <v>189</v>
      </c>
      <c r="D134" s="5" t="s">
        <v>181</v>
      </c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x14ac:dyDescent="0.35">
      <c r="A135" s="9">
        <v>197</v>
      </c>
      <c r="B135" s="9" t="s">
        <v>178</v>
      </c>
      <c r="C135" s="9" t="s">
        <v>162</v>
      </c>
      <c r="D135" s="9" t="s">
        <v>181</v>
      </c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x14ac:dyDescent="0.35">
      <c r="A136" s="5">
        <v>136</v>
      </c>
      <c r="B136" s="5" t="s">
        <v>2869</v>
      </c>
      <c r="C136" s="5" t="s">
        <v>191</v>
      </c>
      <c r="D136" s="5" t="s">
        <v>192</v>
      </c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x14ac:dyDescent="0.35">
      <c r="A137" s="5">
        <v>61</v>
      </c>
      <c r="B137" s="5" t="s">
        <v>2870</v>
      </c>
      <c r="C137" s="5" t="s">
        <v>194</v>
      </c>
      <c r="D137" s="5" t="s">
        <v>192</v>
      </c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x14ac:dyDescent="0.35">
      <c r="A138" s="9">
        <v>197</v>
      </c>
      <c r="B138" s="9" t="s">
        <v>178</v>
      </c>
      <c r="C138" s="9" t="s">
        <v>162</v>
      </c>
      <c r="D138" s="9" t="s">
        <v>192</v>
      </c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AD130"/>
  <sheetViews>
    <sheetView workbookViewId="0"/>
  </sheetViews>
  <sheetFormatPr defaultRowHeight="14.5" x14ac:dyDescent="0.35"/>
  <cols>
    <col min="1" max="1" width="59" customWidth="1"/>
    <col min="2" max="2" width="28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2871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47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230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1951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1176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239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6079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4434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13879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1523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1374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122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1965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2872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519</v>
      </c>
      <c r="C22" s="5" t="s">
        <v>2873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519</v>
      </c>
      <c r="C23" s="5" t="s">
        <v>2874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519</v>
      </c>
      <c r="C24" s="5" t="s">
        <v>2875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519</v>
      </c>
      <c r="C25" s="5" t="s">
        <v>2876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3</v>
      </c>
      <c r="B26" s="5" t="s">
        <v>2877</v>
      </c>
      <c r="C26" s="5" t="s">
        <v>2878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1419</v>
      </c>
      <c r="C27" s="5" t="s">
        <v>2879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519</v>
      </c>
      <c r="C28" s="5" t="s">
        <v>2880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519</v>
      </c>
      <c r="C29" s="5" t="s">
        <v>2881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4</v>
      </c>
      <c r="B30" s="5" t="s">
        <v>1421</v>
      </c>
      <c r="C30" s="5" t="s">
        <v>2882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519</v>
      </c>
      <c r="C31" s="5" t="s">
        <v>2883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1419</v>
      </c>
      <c r="C32" s="5" t="s">
        <v>2884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3</v>
      </c>
      <c r="B33" s="5" t="s">
        <v>2877</v>
      </c>
      <c r="C33" s="5" t="s">
        <v>2885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5</v>
      </c>
      <c r="B34" s="5" t="s">
        <v>2886</v>
      </c>
      <c r="C34" s="5" t="s">
        <v>2887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519</v>
      </c>
      <c r="C35" s="5" t="s">
        <v>2888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6</v>
      </c>
      <c r="B36" s="5" t="s">
        <v>1426</v>
      </c>
      <c r="C36" s="5" t="s">
        <v>2889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519</v>
      </c>
      <c r="C37" s="5" t="s">
        <v>2890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3</v>
      </c>
      <c r="B38" s="5" t="s">
        <v>2877</v>
      </c>
      <c r="C38" s="5" t="s">
        <v>2891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519</v>
      </c>
      <c r="C39" s="5" t="s">
        <v>2892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519</v>
      </c>
      <c r="C40" s="5" t="s">
        <v>2893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6</v>
      </c>
      <c r="B41" s="5" t="s">
        <v>1426</v>
      </c>
      <c r="C41" s="5" t="s">
        <v>2894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2</v>
      </c>
      <c r="B42" s="5" t="s">
        <v>1419</v>
      </c>
      <c r="C42" s="5" t="s">
        <v>2895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1419</v>
      </c>
      <c r="C43" s="5" t="s">
        <v>2896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7</v>
      </c>
      <c r="B44" s="5" t="s">
        <v>2897</v>
      </c>
      <c r="C44" s="5" t="s">
        <v>2898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2</v>
      </c>
      <c r="B45" s="5" t="s">
        <v>1419</v>
      </c>
      <c r="C45" s="5" t="s">
        <v>2899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2</v>
      </c>
      <c r="B46" s="5" t="s">
        <v>1419</v>
      </c>
      <c r="C46" s="5" t="s">
        <v>2900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2</v>
      </c>
      <c r="B47" s="5" t="s">
        <v>1419</v>
      </c>
      <c r="C47" s="5" t="s">
        <v>2901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2</v>
      </c>
      <c r="B48" s="5" t="s">
        <v>1419</v>
      </c>
      <c r="C48" s="5" t="s">
        <v>2902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519</v>
      </c>
      <c r="C49" s="5" t="s">
        <v>2903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3</v>
      </c>
      <c r="B50" s="5" t="s">
        <v>2877</v>
      </c>
      <c r="C50" s="5" t="s">
        <v>2904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2</v>
      </c>
      <c r="B51" s="5" t="s">
        <v>1419</v>
      </c>
      <c r="C51" s="5" t="s">
        <v>2905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519</v>
      </c>
      <c r="C52" s="5" t="s">
        <v>2906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4</v>
      </c>
      <c r="B53" s="5" t="s">
        <v>1421</v>
      </c>
      <c r="C53" s="5" t="s">
        <v>2907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</v>
      </c>
      <c r="B54" s="5" t="s">
        <v>519</v>
      </c>
      <c r="C54" s="5" t="s">
        <v>2908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519</v>
      </c>
      <c r="C55" s="5" t="s">
        <v>2909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2</v>
      </c>
      <c r="B56" s="5" t="s">
        <v>1419</v>
      </c>
      <c r="C56" s="5" t="s">
        <v>2910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2</v>
      </c>
      <c r="B57" s="5" t="s">
        <v>1419</v>
      </c>
      <c r="C57" s="5" t="s">
        <v>2911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</v>
      </c>
      <c r="B58" s="5" t="s">
        <v>519</v>
      </c>
      <c r="C58" s="5" t="s">
        <v>2912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2</v>
      </c>
      <c r="B59" s="5" t="s">
        <v>1419</v>
      </c>
      <c r="C59" s="5" t="s">
        <v>2913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2</v>
      </c>
      <c r="B60" s="5" t="s">
        <v>1419</v>
      </c>
      <c r="C60" s="5" t="s">
        <v>2914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2</v>
      </c>
      <c r="B61" s="5" t="s">
        <v>1419</v>
      </c>
      <c r="C61" s="5" t="s">
        <v>2915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</v>
      </c>
      <c r="B62" s="5" t="s">
        <v>519</v>
      </c>
      <c r="C62" s="5" t="s">
        <v>2916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2</v>
      </c>
      <c r="B63" s="5" t="s">
        <v>1419</v>
      </c>
      <c r="C63" s="5" t="s">
        <v>2917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4</v>
      </c>
      <c r="B64" s="5" t="s">
        <v>1421</v>
      </c>
      <c r="C64" s="5" t="s">
        <v>2918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2</v>
      </c>
      <c r="B65" s="5" t="s">
        <v>1419</v>
      </c>
      <c r="C65" s="5" t="s">
        <v>2919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2</v>
      </c>
      <c r="B66" s="5" t="s">
        <v>1419</v>
      </c>
      <c r="C66" s="5" t="s">
        <v>2920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2</v>
      </c>
      <c r="B67" s="5" t="s">
        <v>1419</v>
      </c>
      <c r="C67" s="5" t="s">
        <v>2921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</v>
      </c>
      <c r="B68" s="5" t="s">
        <v>519</v>
      </c>
      <c r="C68" s="5" t="s">
        <v>2922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1</v>
      </c>
      <c r="B69" s="5" t="s">
        <v>519</v>
      </c>
      <c r="C69" s="5" t="s">
        <v>2923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3</v>
      </c>
      <c r="B70" s="5" t="s">
        <v>2877</v>
      </c>
      <c r="C70" s="5" t="s">
        <v>2924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1</v>
      </c>
      <c r="B71" s="5" t="s">
        <v>519</v>
      </c>
      <c r="C71" s="5" t="s">
        <v>2925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2</v>
      </c>
      <c r="B72" s="5" t="s">
        <v>1419</v>
      </c>
      <c r="C72" s="5" t="s">
        <v>2926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1</v>
      </c>
      <c r="B73" s="5" t="s">
        <v>519</v>
      </c>
      <c r="C73" s="5" t="s">
        <v>2927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1</v>
      </c>
      <c r="B74" s="5" t="s">
        <v>519</v>
      </c>
      <c r="C74" s="5" t="s">
        <v>2928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6</v>
      </c>
      <c r="B75" s="5" t="s">
        <v>1426</v>
      </c>
      <c r="C75" s="5" t="s">
        <v>2929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9</v>
      </c>
      <c r="B76" s="5" t="s">
        <v>1890</v>
      </c>
      <c r="C76" s="5" t="s">
        <v>2930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5</v>
      </c>
      <c r="B77" s="5" t="s">
        <v>2886</v>
      </c>
      <c r="C77" s="5" t="s">
        <v>2931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1</v>
      </c>
      <c r="B78" s="5" t="s">
        <v>519</v>
      </c>
      <c r="C78" s="5" t="s">
        <v>2932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1</v>
      </c>
      <c r="B79" s="5" t="s">
        <v>519</v>
      </c>
      <c r="C79" s="5" t="s">
        <v>2933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19</v>
      </c>
      <c r="B80" s="5" t="s">
        <v>2934</v>
      </c>
      <c r="C80" s="5" t="s">
        <v>2935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1</v>
      </c>
      <c r="B81" s="5" t="s">
        <v>519</v>
      </c>
      <c r="C81" s="5" t="s">
        <v>2936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1</v>
      </c>
      <c r="B82" s="5" t="s">
        <v>519</v>
      </c>
      <c r="C82" s="5" t="s">
        <v>2937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1</v>
      </c>
      <c r="B83" s="5" t="s">
        <v>519</v>
      </c>
      <c r="C83" s="5" t="s">
        <v>2938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2</v>
      </c>
      <c r="B84" s="5" t="s">
        <v>1419</v>
      </c>
      <c r="C84" s="5" t="s">
        <v>2939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4</v>
      </c>
      <c r="B85" s="5" t="s">
        <v>1421</v>
      </c>
      <c r="C85" s="5" t="s">
        <v>2940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3</v>
      </c>
      <c r="B86" s="5" t="s">
        <v>2877</v>
      </c>
      <c r="C86" s="5" t="s">
        <v>2941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4</v>
      </c>
      <c r="B87" s="5" t="s">
        <v>1421</v>
      </c>
      <c r="C87" s="5" t="s">
        <v>2942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1</v>
      </c>
      <c r="B88" s="5" t="s">
        <v>519</v>
      </c>
      <c r="C88" s="5" t="s">
        <v>2943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4</v>
      </c>
      <c r="B89" s="5" t="s">
        <v>1421</v>
      </c>
      <c r="C89" s="5" t="s">
        <v>2944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1</v>
      </c>
      <c r="B90" s="5" t="s">
        <v>519</v>
      </c>
      <c r="C90" s="5" t="s">
        <v>2945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7</v>
      </c>
      <c r="B91" s="5" t="s">
        <v>2897</v>
      </c>
      <c r="C91" s="5" t="s">
        <v>2946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3</v>
      </c>
      <c r="B92" s="5" t="s">
        <v>2877</v>
      </c>
      <c r="C92" s="5" t="s">
        <v>2947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4</v>
      </c>
      <c r="B93" s="5" t="s">
        <v>1421</v>
      </c>
      <c r="C93" s="5" t="s">
        <v>2948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1</v>
      </c>
      <c r="B94" s="5" t="s">
        <v>519</v>
      </c>
      <c r="C94" s="5" t="s">
        <v>2949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2</v>
      </c>
      <c r="B95" s="5" t="s">
        <v>1419</v>
      </c>
      <c r="C95" s="5" t="s">
        <v>2950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1</v>
      </c>
      <c r="B96" s="5" t="s">
        <v>519</v>
      </c>
      <c r="C96" s="5" t="s">
        <v>2951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10</v>
      </c>
      <c r="B97" s="5" t="s">
        <v>1459</v>
      </c>
      <c r="C97" s="5" t="s">
        <v>2952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4</v>
      </c>
      <c r="B98" s="5" t="s">
        <v>1421</v>
      </c>
      <c r="C98" s="5" t="s">
        <v>2953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4</v>
      </c>
      <c r="B99" s="5" t="s">
        <v>1421</v>
      </c>
      <c r="C99" s="5" t="s">
        <v>2954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4</v>
      </c>
      <c r="B100" s="5" t="s">
        <v>1421</v>
      </c>
      <c r="C100" s="5" t="s">
        <v>2955</v>
      </c>
      <c r="D100" s="5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3</v>
      </c>
      <c r="B101" s="5" t="s">
        <v>2877</v>
      </c>
      <c r="C101" s="5" t="s">
        <v>2956</v>
      </c>
      <c r="D101" s="5" t="s">
        <v>134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4</v>
      </c>
      <c r="B102" s="5" t="s">
        <v>1421</v>
      </c>
      <c r="C102" s="5" t="s">
        <v>2957</v>
      </c>
      <c r="D102" s="5" t="s">
        <v>134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2</v>
      </c>
      <c r="B103" s="5" t="s">
        <v>1419</v>
      </c>
      <c r="C103" s="5" t="s">
        <v>2958</v>
      </c>
      <c r="D103" s="5" t="s">
        <v>134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4</v>
      </c>
      <c r="B104" s="5" t="s">
        <v>1421</v>
      </c>
      <c r="C104" s="5" t="s">
        <v>2959</v>
      </c>
      <c r="D104" s="5" t="s">
        <v>134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1</v>
      </c>
      <c r="B105" s="5" t="s">
        <v>519</v>
      </c>
      <c r="C105" s="5" t="s">
        <v>2960</v>
      </c>
      <c r="D105" s="5" t="s">
        <v>134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1</v>
      </c>
      <c r="B106" s="5" t="s">
        <v>519</v>
      </c>
      <c r="C106" s="5" t="s">
        <v>2961</v>
      </c>
      <c r="D106" s="5" t="s">
        <v>134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1</v>
      </c>
      <c r="B107" s="5" t="s">
        <v>519</v>
      </c>
      <c r="C107" s="5" t="s">
        <v>2962</v>
      </c>
      <c r="D107" s="5" t="s">
        <v>134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9">
        <v>230</v>
      </c>
      <c r="B108" s="9" t="s">
        <v>2963</v>
      </c>
      <c r="C108" s="9" t="s">
        <v>162</v>
      </c>
      <c r="D108" s="9" t="s">
        <v>134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193</v>
      </c>
      <c r="B109" s="5" t="s">
        <v>2964</v>
      </c>
      <c r="C109" s="5" t="s">
        <v>164</v>
      </c>
      <c r="D109" s="5" t="s">
        <v>165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3</v>
      </c>
      <c r="B110" s="5" t="s">
        <v>2877</v>
      </c>
      <c r="C110" s="5" t="s">
        <v>166</v>
      </c>
      <c r="D110" s="5" t="s">
        <v>165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12</v>
      </c>
      <c r="B111" s="5" t="s">
        <v>1433</v>
      </c>
      <c r="C111" s="5" t="s">
        <v>167</v>
      </c>
      <c r="D111" s="5" t="s">
        <v>165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11</v>
      </c>
      <c r="B112" s="5" t="s">
        <v>2965</v>
      </c>
      <c r="C112" s="5" t="s">
        <v>168</v>
      </c>
      <c r="D112" s="5" t="s">
        <v>165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5">
        <v>10</v>
      </c>
      <c r="B113" s="5" t="s">
        <v>1459</v>
      </c>
      <c r="C113" s="5" t="s">
        <v>250</v>
      </c>
      <c r="D113" s="5" t="s">
        <v>165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5">
        <v>1</v>
      </c>
      <c r="B114" s="5" t="s">
        <v>519</v>
      </c>
      <c r="C114" s="5" t="s">
        <v>277</v>
      </c>
      <c r="D114" s="5" t="s">
        <v>165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9">
        <v>230</v>
      </c>
      <c r="B115" s="9" t="s">
        <v>255</v>
      </c>
      <c r="C115" s="9" t="s">
        <v>162</v>
      </c>
      <c r="D115" s="9" t="s">
        <v>165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5">
        <v>3</v>
      </c>
      <c r="B116" s="5" t="s">
        <v>2877</v>
      </c>
      <c r="C116" s="5" t="s">
        <v>170</v>
      </c>
      <c r="D116" s="5" t="s">
        <v>171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5">
        <v>80</v>
      </c>
      <c r="B117" s="5" t="s">
        <v>2966</v>
      </c>
      <c r="C117" s="5" t="s">
        <v>173</v>
      </c>
      <c r="D117" s="5" t="s">
        <v>171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5">
        <v>35</v>
      </c>
      <c r="B118" s="5" t="s">
        <v>2967</v>
      </c>
      <c r="C118" s="5" t="s">
        <v>175</v>
      </c>
      <c r="D118" s="5" t="s">
        <v>171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5">
        <v>112</v>
      </c>
      <c r="B119" s="5" t="s">
        <v>2968</v>
      </c>
      <c r="C119" s="5" t="s">
        <v>177</v>
      </c>
      <c r="D119" s="5" t="s">
        <v>171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9">
        <v>230</v>
      </c>
      <c r="B120" s="9" t="s">
        <v>178</v>
      </c>
      <c r="C120" s="9" t="s">
        <v>162</v>
      </c>
      <c r="D120" s="9" t="s">
        <v>171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5">
        <v>163</v>
      </c>
      <c r="B121" s="5" t="s">
        <v>2969</v>
      </c>
      <c r="C121" s="5" t="s">
        <v>180</v>
      </c>
      <c r="D121" s="5" t="s">
        <v>181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35">
      <c r="A122" s="5">
        <v>33</v>
      </c>
      <c r="B122" s="5" t="s">
        <v>2970</v>
      </c>
      <c r="C122" s="5" t="s">
        <v>183</v>
      </c>
      <c r="D122" s="5" t="s">
        <v>181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35">
      <c r="A123" s="5">
        <v>20</v>
      </c>
      <c r="B123" s="5" t="s">
        <v>1423</v>
      </c>
      <c r="C123" s="5" t="s">
        <v>185</v>
      </c>
      <c r="D123" s="5" t="s">
        <v>181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x14ac:dyDescent="0.35">
      <c r="A124" s="5">
        <v>8</v>
      </c>
      <c r="B124" s="5" t="s">
        <v>1429</v>
      </c>
      <c r="C124" s="5" t="s">
        <v>186</v>
      </c>
      <c r="D124" s="5" t="s">
        <v>181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x14ac:dyDescent="0.35">
      <c r="A125" s="5">
        <v>3</v>
      </c>
      <c r="B125" s="5" t="s">
        <v>2877</v>
      </c>
      <c r="C125" s="5" t="s">
        <v>187</v>
      </c>
      <c r="D125" s="5" t="s">
        <v>181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x14ac:dyDescent="0.35">
      <c r="A126" s="5">
        <v>3</v>
      </c>
      <c r="B126" s="5" t="s">
        <v>2877</v>
      </c>
      <c r="C126" s="5" t="s">
        <v>189</v>
      </c>
      <c r="D126" s="5" t="s">
        <v>181</v>
      </c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x14ac:dyDescent="0.35">
      <c r="A127" s="9">
        <v>230</v>
      </c>
      <c r="B127" s="9" t="s">
        <v>178</v>
      </c>
      <c r="C127" s="9" t="s">
        <v>162</v>
      </c>
      <c r="D127" s="9" t="s">
        <v>181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x14ac:dyDescent="0.35">
      <c r="A128" s="5">
        <v>177</v>
      </c>
      <c r="B128" s="5" t="s">
        <v>2971</v>
      </c>
      <c r="C128" s="5" t="s">
        <v>191</v>
      </c>
      <c r="D128" s="5" t="s">
        <v>192</v>
      </c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x14ac:dyDescent="0.35">
      <c r="A129" s="5">
        <v>53</v>
      </c>
      <c r="B129" s="5" t="s">
        <v>2972</v>
      </c>
      <c r="C129" s="5" t="s">
        <v>194</v>
      </c>
      <c r="D129" s="5" t="s">
        <v>192</v>
      </c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x14ac:dyDescent="0.35">
      <c r="A130" s="9">
        <v>230</v>
      </c>
      <c r="B130" s="9" t="s">
        <v>178</v>
      </c>
      <c r="C130" s="9" t="s">
        <v>162</v>
      </c>
      <c r="D130" s="9" t="s">
        <v>192</v>
      </c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AD93"/>
  <sheetViews>
    <sheetView workbookViewId="0"/>
  </sheetViews>
  <sheetFormatPr defaultRowHeight="14.5" x14ac:dyDescent="0.35"/>
  <cols>
    <col min="1" max="1" width="55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2973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48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110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1054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1059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241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5106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3789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11249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1276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1663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1731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2974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6</v>
      </c>
      <c r="B22" s="5" t="s">
        <v>2975</v>
      </c>
      <c r="C22" s="5" t="s">
        <v>2976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2977</v>
      </c>
      <c r="C23" s="5" t="s">
        <v>2978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2977</v>
      </c>
      <c r="C24" s="5" t="s">
        <v>2979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2980</v>
      </c>
      <c r="C25" s="5" t="s">
        <v>2981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3</v>
      </c>
      <c r="B26" s="5" t="s">
        <v>2982</v>
      </c>
      <c r="C26" s="5" t="s">
        <v>2983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2980</v>
      </c>
      <c r="C27" s="5" t="s">
        <v>2984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2980</v>
      </c>
      <c r="C28" s="5" t="s">
        <v>2985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2977</v>
      </c>
      <c r="C29" s="5" t="s">
        <v>2986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3</v>
      </c>
      <c r="B30" s="5" t="s">
        <v>2982</v>
      </c>
      <c r="C30" s="5" t="s">
        <v>2987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3</v>
      </c>
      <c r="B31" s="5" t="s">
        <v>2982</v>
      </c>
      <c r="C31" s="5" t="s">
        <v>2988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3</v>
      </c>
      <c r="B32" s="5" t="s">
        <v>2982</v>
      </c>
      <c r="C32" s="5" t="s">
        <v>2989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2977</v>
      </c>
      <c r="C33" s="5" t="s">
        <v>2990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2977</v>
      </c>
      <c r="C34" s="5" t="s">
        <v>2991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4</v>
      </c>
      <c r="B35" s="5" t="s">
        <v>2992</v>
      </c>
      <c r="C35" s="5" t="s">
        <v>2993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5</v>
      </c>
      <c r="B36" s="5" t="s">
        <v>1227</v>
      </c>
      <c r="C36" s="5" t="s">
        <v>2994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2977</v>
      </c>
      <c r="C37" s="5" t="s">
        <v>2995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2977</v>
      </c>
      <c r="C38" s="5" t="s">
        <v>2996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2977</v>
      </c>
      <c r="C39" s="5" t="s">
        <v>2997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2977</v>
      </c>
      <c r="C40" s="5" t="s">
        <v>2998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3</v>
      </c>
      <c r="B41" s="5" t="s">
        <v>2982</v>
      </c>
      <c r="C41" s="5" t="s">
        <v>2999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4</v>
      </c>
      <c r="B42" s="5" t="s">
        <v>2992</v>
      </c>
      <c r="C42" s="5" t="s">
        <v>3000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7</v>
      </c>
      <c r="B43" s="5" t="s">
        <v>3001</v>
      </c>
      <c r="C43" s="5" t="s">
        <v>3002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5</v>
      </c>
      <c r="B44" s="5" t="s">
        <v>1227</v>
      </c>
      <c r="C44" s="5" t="s">
        <v>3003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7</v>
      </c>
      <c r="B45" s="5" t="s">
        <v>3001</v>
      </c>
      <c r="C45" s="5" t="s">
        <v>2518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2977</v>
      </c>
      <c r="C46" s="5" t="s">
        <v>3004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3</v>
      </c>
      <c r="B47" s="5" t="s">
        <v>2982</v>
      </c>
      <c r="C47" s="5" t="s">
        <v>3005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2977</v>
      </c>
      <c r="C48" s="5" t="s">
        <v>3006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2977</v>
      </c>
      <c r="C49" s="5" t="s">
        <v>3007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2977</v>
      </c>
      <c r="C50" s="5" t="s">
        <v>3008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2977</v>
      </c>
      <c r="C51" s="5" t="s">
        <v>3009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2977</v>
      </c>
      <c r="C52" s="5" t="s">
        <v>3010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</v>
      </c>
      <c r="B53" s="5" t="s">
        <v>2977</v>
      </c>
      <c r="C53" s="5" t="s">
        <v>3011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2</v>
      </c>
      <c r="B54" s="5" t="s">
        <v>2980</v>
      </c>
      <c r="C54" s="5" t="s">
        <v>3012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2977</v>
      </c>
      <c r="C55" s="5" t="s">
        <v>3013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</v>
      </c>
      <c r="B56" s="5" t="s">
        <v>2977</v>
      </c>
      <c r="C56" s="5" t="s">
        <v>3014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2977</v>
      </c>
      <c r="C57" s="5" t="s">
        <v>3015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3</v>
      </c>
      <c r="B58" s="5" t="s">
        <v>2982</v>
      </c>
      <c r="C58" s="5" t="s">
        <v>3016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</v>
      </c>
      <c r="B59" s="5" t="s">
        <v>2977</v>
      </c>
      <c r="C59" s="5" t="s">
        <v>3017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6</v>
      </c>
      <c r="B60" s="5" t="s">
        <v>2975</v>
      </c>
      <c r="C60" s="5" t="s">
        <v>3018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1</v>
      </c>
      <c r="B61" s="5" t="s">
        <v>2977</v>
      </c>
      <c r="C61" s="5" t="s">
        <v>3019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4</v>
      </c>
      <c r="B62" s="5" t="s">
        <v>2992</v>
      </c>
      <c r="C62" s="5" t="s">
        <v>3020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</v>
      </c>
      <c r="B63" s="5" t="s">
        <v>2977</v>
      </c>
      <c r="C63" s="5" t="s">
        <v>3021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2</v>
      </c>
      <c r="B64" s="5" t="s">
        <v>2980</v>
      </c>
      <c r="C64" s="5" t="s">
        <v>3022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1</v>
      </c>
      <c r="B65" s="5" t="s">
        <v>2977</v>
      </c>
      <c r="C65" s="5" t="s">
        <v>3023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1</v>
      </c>
      <c r="B66" s="5" t="s">
        <v>2977</v>
      </c>
      <c r="C66" s="5" t="s">
        <v>3024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2</v>
      </c>
      <c r="B67" s="5" t="s">
        <v>2980</v>
      </c>
      <c r="C67" s="5" t="s">
        <v>3025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</v>
      </c>
      <c r="B68" s="5" t="s">
        <v>2977</v>
      </c>
      <c r="C68" s="5" t="s">
        <v>3026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3</v>
      </c>
      <c r="B69" s="5" t="s">
        <v>2982</v>
      </c>
      <c r="C69" s="5" t="s">
        <v>3027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1</v>
      </c>
      <c r="B70" s="5" t="s">
        <v>2977</v>
      </c>
      <c r="C70" s="5" t="s">
        <v>3028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9">
        <v>110</v>
      </c>
      <c r="B71" s="9" t="s">
        <v>3029</v>
      </c>
      <c r="C71" s="9" t="s">
        <v>162</v>
      </c>
      <c r="D71" s="9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93</v>
      </c>
      <c r="B72" s="5" t="s">
        <v>3030</v>
      </c>
      <c r="C72" s="5" t="s">
        <v>164</v>
      </c>
      <c r="D72" s="5" t="s">
        <v>165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2</v>
      </c>
      <c r="B73" s="5" t="s">
        <v>2980</v>
      </c>
      <c r="C73" s="5" t="s">
        <v>166</v>
      </c>
      <c r="D73" s="5" t="s">
        <v>165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5</v>
      </c>
      <c r="B74" s="5" t="s">
        <v>1227</v>
      </c>
      <c r="C74" s="5" t="s">
        <v>167</v>
      </c>
      <c r="D74" s="5" t="s">
        <v>165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5</v>
      </c>
      <c r="B75" s="5" t="s">
        <v>1227</v>
      </c>
      <c r="C75" s="5" t="s">
        <v>168</v>
      </c>
      <c r="D75" s="5" t="s">
        <v>165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3</v>
      </c>
      <c r="B76" s="5" t="s">
        <v>2982</v>
      </c>
      <c r="C76" s="5" t="s">
        <v>250</v>
      </c>
      <c r="D76" s="5" t="s">
        <v>165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2</v>
      </c>
      <c r="B77" s="5" t="s">
        <v>2980</v>
      </c>
      <c r="C77" s="5" t="s">
        <v>277</v>
      </c>
      <c r="D77" s="5" t="s">
        <v>165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9">
        <v>110</v>
      </c>
      <c r="B78" s="9" t="s">
        <v>248</v>
      </c>
      <c r="C78" s="9" t="s">
        <v>162</v>
      </c>
      <c r="D78" s="9" t="s">
        <v>165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7</v>
      </c>
      <c r="B79" s="5" t="s">
        <v>3001</v>
      </c>
      <c r="C79" s="5" t="s">
        <v>170</v>
      </c>
      <c r="D79" s="5" t="s">
        <v>171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27</v>
      </c>
      <c r="B80" s="5" t="s">
        <v>3031</v>
      </c>
      <c r="C80" s="5" t="s">
        <v>173</v>
      </c>
      <c r="D80" s="5" t="s">
        <v>171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36</v>
      </c>
      <c r="B81" s="5" t="s">
        <v>3032</v>
      </c>
      <c r="C81" s="5" t="s">
        <v>175</v>
      </c>
      <c r="D81" s="5" t="s">
        <v>171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40</v>
      </c>
      <c r="B82" s="5" t="s">
        <v>812</v>
      </c>
      <c r="C82" s="5" t="s">
        <v>177</v>
      </c>
      <c r="D82" s="5" t="s">
        <v>171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9">
        <v>110</v>
      </c>
      <c r="B83" s="9" t="s">
        <v>178</v>
      </c>
      <c r="C83" s="9" t="s">
        <v>162</v>
      </c>
      <c r="D83" s="9" t="s">
        <v>171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67</v>
      </c>
      <c r="B84" s="5" t="s">
        <v>3033</v>
      </c>
      <c r="C84" s="5" t="s">
        <v>180</v>
      </c>
      <c r="D84" s="5" t="s">
        <v>181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19</v>
      </c>
      <c r="B85" s="5" t="s">
        <v>3034</v>
      </c>
      <c r="C85" s="5" t="s">
        <v>183</v>
      </c>
      <c r="D85" s="5" t="s">
        <v>181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11</v>
      </c>
      <c r="B86" s="5" t="s">
        <v>206</v>
      </c>
      <c r="C86" s="5" t="s">
        <v>185</v>
      </c>
      <c r="D86" s="5" t="s">
        <v>181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7</v>
      </c>
      <c r="B87" s="5" t="s">
        <v>3001</v>
      </c>
      <c r="C87" s="5" t="s">
        <v>186</v>
      </c>
      <c r="D87" s="5" t="s">
        <v>181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2</v>
      </c>
      <c r="B88" s="5" t="s">
        <v>2980</v>
      </c>
      <c r="C88" s="5" t="s">
        <v>187</v>
      </c>
      <c r="D88" s="5" t="s">
        <v>181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4</v>
      </c>
      <c r="B89" s="5" t="s">
        <v>2992</v>
      </c>
      <c r="C89" s="5" t="s">
        <v>189</v>
      </c>
      <c r="D89" s="5" t="s">
        <v>181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9">
        <v>110</v>
      </c>
      <c r="B90" s="9" t="s">
        <v>178</v>
      </c>
      <c r="C90" s="9" t="s">
        <v>162</v>
      </c>
      <c r="D90" s="9" t="s">
        <v>181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84</v>
      </c>
      <c r="B91" s="5" t="s">
        <v>3035</v>
      </c>
      <c r="C91" s="5" t="s">
        <v>191</v>
      </c>
      <c r="D91" s="5" t="s">
        <v>192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26</v>
      </c>
      <c r="B92" s="5" t="s">
        <v>3036</v>
      </c>
      <c r="C92" s="5" t="s">
        <v>194</v>
      </c>
      <c r="D92" s="5" t="s">
        <v>192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9">
        <v>110</v>
      </c>
      <c r="B93" s="9" t="s">
        <v>178</v>
      </c>
      <c r="C93" s="9" t="s">
        <v>162</v>
      </c>
      <c r="D93" s="9" t="s">
        <v>192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AD112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3037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49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168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1216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1286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289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5323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4196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12310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1330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200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122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198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3038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3039</v>
      </c>
      <c r="C22" s="5" t="s">
        <v>3040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3039</v>
      </c>
      <c r="C23" s="5" t="s">
        <v>3041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3042</v>
      </c>
      <c r="C24" s="5" t="s">
        <v>3043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3039</v>
      </c>
      <c r="C25" s="5" t="s">
        <v>3044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3042</v>
      </c>
      <c r="C26" s="5" t="s">
        <v>3045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6</v>
      </c>
      <c r="B27" s="5" t="s">
        <v>1712</v>
      </c>
      <c r="C27" s="5" t="s">
        <v>3046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3039</v>
      </c>
      <c r="C28" s="5" t="s">
        <v>3047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2</v>
      </c>
      <c r="B29" s="5" t="s">
        <v>3042</v>
      </c>
      <c r="C29" s="5" t="s">
        <v>3048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3039</v>
      </c>
      <c r="C30" s="5" t="s">
        <v>3049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3039</v>
      </c>
      <c r="C31" s="5" t="s">
        <v>3050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3</v>
      </c>
      <c r="B32" s="5" t="s">
        <v>482</v>
      </c>
      <c r="C32" s="5" t="s">
        <v>3051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2</v>
      </c>
      <c r="B33" s="5" t="s">
        <v>3042</v>
      </c>
      <c r="C33" s="5" t="s">
        <v>3052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5</v>
      </c>
      <c r="B34" s="5" t="s">
        <v>3053</v>
      </c>
      <c r="C34" s="5" t="s">
        <v>3054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3039</v>
      </c>
      <c r="C35" s="5" t="s">
        <v>3055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3</v>
      </c>
      <c r="B36" s="5" t="s">
        <v>482</v>
      </c>
      <c r="C36" s="5" t="s">
        <v>3056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3042</v>
      </c>
      <c r="C37" s="5" t="s">
        <v>3057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3</v>
      </c>
      <c r="B38" s="5" t="s">
        <v>482</v>
      </c>
      <c r="C38" s="5" t="s">
        <v>3058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3039</v>
      </c>
      <c r="C39" s="5" t="s">
        <v>3059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3039</v>
      </c>
      <c r="C40" s="5" t="s">
        <v>3060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3039</v>
      </c>
      <c r="C41" s="5" t="s">
        <v>3061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4</v>
      </c>
      <c r="B42" s="5" t="s">
        <v>3062</v>
      </c>
      <c r="C42" s="5" t="s">
        <v>3063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3039</v>
      </c>
      <c r="C43" s="5" t="s">
        <v>3064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2</v>
      </c>
      <c r="B44" s="5" t="s">
        <v>3042</v>
      </c>
      <c r="C44" s="5" t="s">
        <v>3065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4</v>
      </c>
      <c r="B45" s="5" t="s">
        <v>3062</v>
      </c>
      <c r="C45" s="5" t="s">
        <v>3066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2</v>
      </c>
      <c r="B46" s="5" t="s">
        <v>3042</v>
      </c>
      <c r="C46" s="5" t="s">
        <v>3067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16</v>
      </c>
      <c r="B47" s="5" t="s">
        <v>270</v>
      </c>
      <c r="C47" s="5" t="s">
        <v>3068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3</v>
      </c>
      <c r="B48" s="5" t="s">
        <v>482</v>
      </c>
      <c r="C48" s="5" t="s">
        <v>3069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6</v>
      </c>
      <c r="B49" s="5" t="s">
        <v>1712</v>
      </c>
      <c r="C49" s="5" t="s">
        <v>3070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2</v>
      </c>
      <c r="B50" s="5" t="s">
        <v>3042</v>
      </c>
      <c r="C50" s="5" t="s">
        <v>3071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2</v>
      </c>
      <c r="B51" s="5" t="s">
        <v>3042</v>
      </c>
      <c r="C51" s="5" t="s">
        <v>3072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5</v>
      </c>
      <c r="B52" s="5" t="s">
        <v>3053</v>
      </c>
      <c r="C52" s="5" t="s">
        <v>3073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3</v>
      </c>
      <c r="B53" s="5" t="s">
        <v>482</v>
      </c>
      <c r="C53" s="5" t="s">
        <v>3074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</v>
      </c>
      <c r="B54" s="5" t="s">
        <v>3039</v>
      </c>
      <c r="C54" s="5" t="s">
        <v>3075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3039</v>
      </c>
      <c r="C55" s="5" t="s">
        <v>3076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3</v>
      </c>
      <c r="B56" s="5" t="s">
        <v>482</v>
      </c>
      <c r="C56" s="5" t="s">
        <v>3077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3039</v>
      </c>
      <c r="C57" s="5" t="s">
        <v>3078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</v>
      </c>
      <c r="B58" s="5" t="s">
        <v>3039</v>
      </c>
      <c r="C58" s="5" t="s">
        <v>3079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</v>
      </c>
      <c r="B59" s="5" t="s">
        <v>3039</v>
      </c>
      <c r="C59" s="5" t="s">
        <v>3080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2</v>
      </c>
      <c r="B60" s="5" t="s">
        <v>3042</v>
      </c>
      <c r="C60" s="5" t="s">
        <v>3081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5</v>
      </c>
      <c r="B61" s="5" t="s">
        <v>3053</v>
      </c>
      <c r="C61" s="5" t="s">
        <v>3082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</v>
      </c>
      <c r="B62" s="5" t="s">
        <v>3039</v>
      </c>
      <c r="C62" s="5" t="s">
        <v>3083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</v>
      </c>
      <c r="B63" s="5" t="s">
        <v>3039</v>
      </c>
      <c r="C63" s="5" t="s">
        <v>3084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2</v>
      </c>
      <c r="B64" s="5" t="s">
        <v>3042</v>
      </c>
      <c r="C64" s="5" t="s">
        <v>3085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1</v>
      </c>
      <c r="B65" s="5" t="s">
        <v>3039</v>
      </c>
      <c r="C65" s="5" t="s">
        <v>3086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3</v>
      </c>
      <c r="B66" s="5" t="s">
        <v>482</v>
      </c>
      <c r="C66" s="5" t="s">
        <v>3087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1</v>
      </c>
      <c r="B67" s="5" t="s">
        <v>3039</v>
      </c>
      <c r="C67" s="5" t="s">
        <v>3088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2</v>
      </c>
      <c r="B68" s="5" t="s">
        <v>3042</v>
      </c>
      <c r="C68" s="5" t="s">
        <v>3089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5</v>
      </c>
      <c r="B69" s="5" t="s">
        <v>3053</v>
      </c>
      <c r="C69" s="5" t="s">
        <v>3090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3</v>
      </c>
      <c r="B70" s="5" t="s">
        <v>482</v>
      </c>
      <c r="C70" s="5" t="s">
        <v>3091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2</v>
      </c>
      <c r="B71" s="5" t="s">
        <v>3042</v>
      </c>
      <c r="C71" s="5" t="s">
        <v>3092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3</v>
      </c>
      <c r="B72" s="5" t="s">
        <v>482</v>
      </c>
      <c r="C72" s="5" t="s">
        <v>3093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1</v>
      </c>
      <c r="B73" s="5" t="s">
        <v>3039</v>
      </c>
      <c r="C73" s="5" t="s">
        <v>3094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3</v>
      </c>
      <c r="B74" s="5" t="s">
        <v>482</v>
      </c>
      <c r="C74" s="5" t="s">
        <v>3095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1</v>
      </c>
      <c r="B75" s="5" t="s">
        <v>3039</v>
      </c>
      <c r="C75" s="5" t="s">
        <v>3096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2</v>
      </c>
      <c r="B76" s="5" t="s">
        <v>3042</v>
      </c>
      <c r="C76" s="5" t="s">
        <v>3097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3</v>
      </c>
      <c r="B77" s="5" t="s">
        <v>482</v>
      </c>
      <c r="C77" s="5" t="s">
        <v>3098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1</v>
      </c>
      <c r="B78" s="5" t="s">
        <v>3039</v>
      </c>
      <c r="C78" s="5" t="s">
        <v>3099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1</v>
      </c>
      <c r="B79" s="5" t="s">
        <v>3039</v>
      </c>
      <c r="C79" s="5" t="s">
        <v>3100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1</v>
      </c>
      <c r="B80" s="5" t="s">
        <v>3039</v>
      </c>
      <c r="C80" s="5" t="s">
        <v>3101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6</v>
      </c>
      <c r="B81" s="5" t="s">
        <v>1712</v>
      </c>
      <c r="C81" s="5" t="s">
        <v>3102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3</v>
      </c>
      <c r="B82" s="5" t="s">
        <v>482</v>
      </c>
      <c r="C82" s="5" t="s">
        <v>3103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3</v>
      </c>
      <c r="B83" s="5" t="s">
        <v>482</v>
      </c>
      <c r="C83" s="5" t="s">
        <v>3104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3</v>
      </c>
      <c r="B84" s="5" t="s">
        <v>482</v>
      </c>
      <c r="C84" s="5" t="s">
        <v>3105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3</v>
      </c>
      <c r="B85" s="5" t="s">
        <v>482</v>
      </c>
      <c r="C85" s="5" t="s">
        <v>3106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2</v>
      </c>
      <c r="B86" s="5" t="s">
        <v>3042</v>
      </c>
      <c r="C86" s="5" t="s">
        <v>3107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1</v>
      </c>
      <c r="B87" s="5" t="s">
        <v>3039</v>
      </c>
      <c r="C87" s="5" t="s">
        <v>3108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2</v>
      </c>
      <c r="B88" s="5" t="s">
        <v>3042</v>
      </c>
      <c r="C88" s="5" t="s">
        <v>3109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1</v>
      </c>
      <c r="B89" s="5" t="s">
        <v>3039</v>
      </c>
      <c r="C89" s="5" t="s">
        <v>3110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1</v>
      </c>
      <c r="B90" s="5" t="s">
        <v>3039</v>
      </c>
      <c r="C90" s="5" t="s">
        <v>3111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1</v>
      </c>
      <c r="B91" s="5" t="s">
        <v>3039</v>
      </c>
      <c r="C91" s="5" t="s">
        <v>3112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9">
        <v>168</v>
      </c>
      <c r="B92" s="9" t="s">
        <v>3113</v>
      </c>
      <c r="C92" s="9" t="s">
        <v>162</v>
      </c>
      <c r="D92" s="9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156</v>
      </c>
      <c r="B93" s="5" t="s">
        <v>3114</v>
      </c>
      <c r="C93" s="5" t="s">
        <v>164</v>
      </c>
      <c r="D93" s="5" t="s">
        <v>165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2</v>
      </c>
      <c r="B94" s="5" t="s">
        <v>3042</v>
      </c>
      <c r="C94" s="5" t="s">
        <v>167</v>
      </c>
      <c r="D94" s="5" t="s">
        <v>165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6</v>
      </c>
      <c r="B95" s="5" t="s">
        <v>1712</v>
      </c>
      <c r="C95" s="5" t="s">
        <v>168</v>
      </c>
      <c r="D95" s="5" t="s">
        <v>165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4</v>
      </c>
      <c r="B96" s="5" t="s">
        <v>3062</v>
      </c>
      <c r="C96" s="5" t="s">
        <v>250</v>
      </c>
      <c r="D96" s="5" t="s">
        <v>165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9">
        <v>168</v>
      </c>
      <c r="B97" s="9" t="s">
        <v>178</v>
      </c>
      <c r="C97" s="9" t="s">
        <v>162</v>
      </c>
      <c r="D97" s="9" t="s">
        <v>165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7</v>
      </c>
      <c r="B98" s="5" t="s">
        <v>1479</v>
      </c>
      <c r="C98" s="5" t="s">
        <v>170</v>
      </c>
      <c r="D98" s="5" t="s">
        <v>171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56</v>
      </c>
      <c r="B99" s="5" t="s">
        <v>279</v>
      </c>
      <c r="C99" s="5" t="s">
        <v>173</v>
      </c>
      <c r="D99" s="5" t="s">
        <v>171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27</v>
      </c>
      <c r="B100" s="5" t="s">
        <v>3115</v>
      </c>
      <c r="C100" s="5" t="s">
        <v>175</v>
      </c>
      <c r="D100" s="5" t="s">
        <v>171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78</v>
      </c>
      <c r="B101" s="5" t="s">
        <v>1728</v>
      </c>
      <c r="C101" s="5" t="s">
        <v>177</v>
      </c>
      <c r="D101" s="5" t="s">
        <v>171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9">
        <v>168</v>
      </c>
      <c r="B102" s="9" t="s">
        <v>178</v>
      </c>
      <c r="C102" s="9" t="s">
        <v>162</v>
      </c>
      <c r="D102" s="9" t="s">
        <v>171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88</v>
      </c>
      <c r="B103" s="5" t="s">
        <v>3116</v>
      </c>
      <c r="C103" s="5" t="s">
        <v>180</v>
      </c>
      <c r="D103" s="5" t="s">
        <v>181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34</v>
      </c>
      <c r="B104" s="5" t="s">
        <v>3117</v>
      </c>
      <c r="C104" s="5" t="s">
        <v>183</v>
      </c>
      <c r="D104" s="5" t="s">
        <v>181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17</v>
      </c>
      <c r="B105" s="5" t="s">
        <v>3118</v>
      </c>
      <c r="C105" s="5" t="s">
        <v>185</v>
      </c>
      <c r="D105" s="5" t="s">
        <v>181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13</v>
      </c>
      <c r="B106" s="5" t="s">
        <v>3119</v>
      </c>
      <c r="C106" s="5" t="s">
        <v>186</v>
      </c>
      <c r="D106" s="5" t="s">
        <v>181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10</v>
      </c>
      <c r="B107" s="5" t="s">
        <v>3120</v>
      </c>
      <c r="C107" s="5" t="s">
        <v>187</v>
      </c>
      <c r="D107" s="5" t="s">
        <v>181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6</v>
      </c>
      <c r="B108" s="5" t="s">
        <v>1712</v>
      </c>
      <c r="C108" s="5" t="s">
        <v>189</v>
      </c>
      <c r="D108" s="5" t="s">
        <v>181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9">
        <v>168</v>
      </c>
      <c r="B109" s="9" t="s">
        <v>178</v>
      </c>
      <c r="C109" s="9" t="s">
        <v>162</v>
      </c>
      <c r="D109" s="9" t="s">
        <v>181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120</v>
      </c>
      <c r="B110" s="5" t="s">
        <v>3121</v>
      </c>
      <c r="C110" s="5" t="s">
        <v>191</v>
      </c>
      <c r="D110" s="5" t="s">
        <v>192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48</v>
      </c>
      <c r="B111" s="5" t="s">
        <v>254</v>
      </c>
      <c r="C111" s="5" t="s">
        <v>194</v>
      </c>
      <c r="D111" s="5" t="s">
        <v>192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9">
        <v>168</v>
      </c>
      <c r="B112" s="9" t="s">
        <v>178</v>
      </c>
      <c r="C112" s="9" t="s">
        <v>162</v>
      </c>
      <c r="D112" s="9" t="s">
        <v>192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AD54"/>
  <sheetViews>
    <sheetView workbookViewId="0"/>
  </sheetViews>
  <sheetFormatPr defaultRowHeight="14.5" x14ac:dyDescent="0.35"/>
  <cols>
    <col min="1" max="1" width="53" customWidth="1"/>
    <col min="2" max="2" width="22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3122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50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26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1609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1772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262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7206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4285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15134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1801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260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285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3123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1174</v>
      </c>
      <c r="C22" s="5" t="s">
        <v>3124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1017</v>
      </c>
      <c r="C23" s="5" t="s">
        <v>3125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1017</v>
      </c>
      <c r="C24" s="5" t="s">
        <v>3126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1017</v>
      </c>
      <c r="C25" s="5" t="s">
        <v>3127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1017</v>
      </c>
      <c r="C26" s="5" t="s">
        <v>3128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1017</v>
      </c>
      <c r="C27" s="5" t="s">
        <v>3129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1017</v>
      </c>
      <c r="C28" s="5" t="s">
        <v>3130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3</v>
      </c>
      <c r="B29" s="5" t="s">
        <v>1183</v>
      </c>
      <c r="C29" s="5" t="s">
        <v>3131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1174</v>
      </c>
      <c r="C30" s="5" t="s">
        <v>3132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1174</v>
      </c>
      <c r="C31" s="5" t="s">
        <v>3133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5</v>
      </c>
      <c r="B32" s="5" t="s">
        <v>3134</v>
      </c>
      <c r="C32" s="5" t="s">
        <v>3135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6</v>
      </c>
      <c r="B33" s="5" t="s">
        <v>1202</v>
      </c>
      <c r="C33" s="5" t="s">
        <v>3136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9">
        <v>26</v>
      </c>
      <c r="B34" s="9" t="s">
        <v>248</v>
      </c>
      <c r="C34" s="9" t="s">
        <v>162</v>
      </c>
      <c r="D34" s="9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21</v>
      </c>
      <c r="B35" s="5" t="s">
        <v>3137</v>
      </c>
      <c r="C35" s="5" t="s">
        <v>164</v>
      </c>
      <c r="D35" s="5" t="s">
        <v>165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1017</v>
      </c>
      <c r="C36" s="5" t="s">
        <v>167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3</v>
      </c>
      <c r="B37" s="5" t="s">
        <v>1183</v>
      </c>
      <c r="C37" s="5" t="s">
        <v>168</v>
      </c>
      <c r="D37" s="5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1017</v>
      </c>
      <c r="C38" s="5" t="s">
        <v>277</v>
      </c>
      <c r="D38" s="5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9">
        <v>26</v>
      </c>
      <c r="B39" s="9" t="s">
        <v>169</v>
      </c>
      <c r="C39" s="9" t="s">
        <v>162</v>
      </c>
      <c r="D39" s="9" t="s">
        <v>165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0</v>
      </c>
      <c r="B40" s="5" t="s">
        <v>188</v>
      </c>
      <c r="C40" s="5" t="s">
        <v>170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10</v>
      </c>
      <c r="B41" s="5" t="s">
        <v>3138</v>
      </c>
      <c r="C41" s="5" t="s">
        <v>173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4</v>
      </c>
      <c r="B42" s="5" t="s">
        <v>3139</v>
      </c>
      <c r="C42" s="5" t="s">
        <v>175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12</v>
      </c>
      <c r="B43" s="5" t="s">
        <v>1204</v>
      </c>
      <c r="C43" s="5" t="s">
        <v>177</v>
      </c>
      <c r="D43" s="5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9">
        <v>26</v>
      </c>
      <c r="B44" s="9" t="s">
        <v>255</v>
      </c>
      <c r="C44" s="9" t="s">
        <v>162</v>
      </c>
      <c r="D44" s="9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6</v>
      </c>
      <c r="B45" s="5" t="s">
        <v>1202</v>
      </c>
      <c r="C45" s="5" t="s">
        <v>180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1017</v>
      </c>
      <c r="C46" s="5" t="s">
        <v>183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11</v>
      </c>
      <c r="B47" s="5" t="s">
        <v>3140</v>
      </c>
      <c r="C47" s="5" t="s">
        <v>185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6</v>
      </c>
      <c r="B48" s="5" t="s">
        <v>1202</v>
      </c>
      <c r="C48" s="5" t="s">
        <v>186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2</v>
      </c>
      <c r="B49" s="5" t="s">
        <v>1174</v>
      </c>
      <c r="C49" s="5" t="s">
        <v>187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0</v>
      </c>
      <c r="B50" s="5" t="s">
        <v>188</v>
      </c>
      <c r="C50" s="5" t="s">
        <v>189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9">
        <v>26</v>
      </c>
      <c r="B51" s="9" t="s">
        <v>169</v>
      </c>
      <c r="C51" s="9" t="s">
        <v>162</v>
      </c>
      <c r="D51" s="9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16</v>
      </c>
      <c r="B52" s="5" t="s">
        <v>3141</v>
      </c>
      <c r="C52" s="5" t="s">
        <v>191</v>
      </c>
      <c r="D52" s="5" t="s">
        <v>192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10</v>
      </c>
      <c r="B53" s="5" t="s">
        <v>3138</v>
      </c>
      <c r="C53" s="5" t="s">
        <v>194</v>
      </c>
      <c r="D53" s="5" t="s">
        <v>192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9">
        <v>26</v>
      </c>
      <c r="B54" s="9" t="s">
        <v>178</v>
      </c>
      <c r="C54" s="9" t="s">
        <v>162</v>
      </c>
      <c r="D54" s="9" t="s">
        <v>192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AD59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3142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51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33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1013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1255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5408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3404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11324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1352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260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3143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791</v>
      </c>
      <c r="C22" s="5" t="s">
        <v>3144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791</v>
      </c>
      <c r="C23" s="5" t="s">
        <v>3145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788</v>
      </c>
      <c r="C24" s="5" t="s">
        <v>3146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3</v>
      </c>
      <c r="B25" s="5" t="s">
        <v>794</v>
      </c>
      <c r="C25" s="5" t="s">
        <v>3147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791</v>
      </c>
      <c r="C26" s="5" t="s">
        <v>3148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791</v>
      </c>
      <c r="C27" s="5" t="s">
        <v>3149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791</v>
      </c>
      <c r="C28" s="5" t="s">
        <v>3150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791</v>
      </c>
      <c r="C29" s="5" t="s">
        <v>3151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791</v>
      </c>
      <c r="C30" s="5" t="s">
        <v>3152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3</v>
      </c>
      <c r="B31" s="5" t="s">
        <v>794</v>
      </c>
      <c r="C31" s="5" t="s">
        <v>3153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788</v>
      </c>
      <c r="C32" s="5" t="s">
        <v>3154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3</v>
      </c>
      <c r="B33" s="5" t="s">
        <v>794</v>
      </c>
      <c r="C33" s="5" t="s">
        <v>3155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7</v>
      </c>
      <c r="B34" s="5" t="s">
        <v>808</v>
      </c>
      <c r="C34" s="5" t="s">
        <v>3156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791</v>
      </c>
      <c r="C35" s="5" t="s">
        <v>3157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791</v>
      </c>
      <c r="C36" s="5" t="s">
        <v>3158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791</v>
      </c>
      <c r="C37" s="5" t="s">
        <v>3159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3</v>
      </c>
      <c r="B38" s="5" t="s">
        <v>794</v>
      </c>
      <c r="C38" s="5" t="s">
        <v>1420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9">
        <v>33</v>
      </c>
      <c r="B39" s="9" t="s">
        <v>255</v>
      </c>
      <c r="C39" s="9" t="s">
        <v>162</v>
      </c>
      <c r="D39" s="9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28</v>
      </c>
      <c r="B40" s="5" t="s">
        <v>3160</v>
      </c>
      <c r="C40" s="5" t="s">
        <v>164</v>
      </c>
      <c r="D40" s="5" t="s">
        <v>165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791</v>
      </c>
      <c r="C41" s="5" t="s">
        <v>167</v>
      </c>
      <c r="D41" s="5" t="s">
        <v>165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791</v>
      </c>
      <c r="C42" s="5" t="s">
        <v>250</v>
      </c>
      <c r="D42" s="5" t="s">
        <v>165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3</v>
      </c>
      <c r="B43" s="5" t="s">
        <v>794</v>
      </c>
      <c r="C43" s="5" t="s">
        <v>277</v>
      </c>
      <c r="D43" s="5" t="s">
        <v>165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9">
        <v>33</v>
      </c>
      <c r="B44" s="9" t="s">
        <v>178</v>
      </c>
      <c r="C44" s="9" t="s">
        <v>162</v>
      </c>
      <c r="D44" s="9" t="s">
        <v>165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5</v>
      </c>
      <c r="B45" s="5" t="s">
        <v>811</v>
      </c>
      <c r="C45" s="5" t="s">
        <v>170</v>
      </c>
      <c r="D45" s="5" t="s">
        <v>171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4</v>
      </c>
      <c r="B46" s="5" t="s">
        <v>804</v>
      </c>
      <c r="C46" s="5" t="s">
        <v>173</v>
      </c>
      <c r="D46" s="5" t="s">
        <v>171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7</v>
      </c>
      <c r="B47" s="5" t="s">
        <v>808</v>
      </c>
      <c r="C47" s="5" t="s">
        <v>175</v>
      </c>
      <c r="D47" s="5" t="s">
        <v>171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17</v>
      </c>
      <c r="B48" s="5" t="s">
        <v>3161</v>
      </c>
      <c r="C48" s="5" t="s">
        <v>177</v>
      </c>
      <c r="D48" s="5" t="s">
        <v>171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9">
        <v>33</v>
      </c>
      <c r="B49" s="9" t="s">
        <v>178</v>
      </c>
      <c r="C49" s="9" t="s">
        <v>162</v>
      </c>
      <c r="D49" s="9" t="s">
        <v>171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11</v>
      </c>
      <c r="B50" s="5" t="s">
        <v>279</v>
      </c>
      <c r="C50" s="5" t="s">
        <v>180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6</v>
      </c>
      <c r="B51" s="5" t="s">
        <v>800</v>
      </c>
      <c r="C51" s="5" t="s">
        <v>183</v>
      </c>
      <c r="D51" s="5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7</v>
      </c>
      <c r="B52" s="5" t="s">
        <v>808</v>
      </c>
      <c r="C52" s="5" t="s">
        <v>185</v>
      </c>
      <c r="D52" s="5" t="s">
        <v>181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</v>
      </c>
      <c r="B53" s="5" t="s">
        <v>788</v>
      </c>
      <c r="C53" s="5" t="s">
        <v>186</v>
      </c>
      <c r="D53" s="5" t="s">
        <v>181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3</v>
      </c>
      <c r="B54" s="5" t="s">
        <v>794</v>
      </c>
      <c r="C54" s="5" t="s">
        <v>187</v>
      </c>
      <c r="D54" s="5" t="s">
        <v>181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4</v>
      </c>
      <c r="B55" s="5" t="s">
        <v>804</v>
      </c>
      <c r="C55" s="5" t="s">
        <v>189</v>
      </c>
      <c r="D55" s="5" t="s">
        <v>181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9">
        <v>33</v>
      </c>
      <c r="B56" s="9" t="s">
        <v>255</v>
      </c>
      <c r="C56" s="9" t="s">
        <v>162</v>
      </c>
      <c r="D56" s="9" t="s">
        <v>181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16</v>
      </c>
      <c r="B57" s="5" t="s">
        <v>3162</v>
      </c>
      <c r="C57" s="5" t="s">
        <v>191</v>
      </c>
      <c r="D57" s="5" t="s">
        <v>192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17</v>
      </c>
      <c r="B58" s="5" t="s">
        <v>3161</v>
      </c>
      <c r="C58" s="5" t="s">
        <v>194</v>
      </c>
      <c r="D58" s="5" t="s">
        <v>192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9">
        <v>33</v>
      </c>
      <c r="B59" s="9" t="s">
        <v>178</v>
      </c>
      <c r="C59" s="9" t="s">
        <v>162</v>
      </c>
      <c r="D59" s="9" t="s">
        <v>192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AD67"/>
  <sheetViews>
    <sheetView workbookViewId="0"/>
  </sheetViews>
  <sheetFormatPr defaultRowHeight="14.5" x14ac:dyDescent="0.35"/>
  <cols>
    <col min="1" max="1" width="54" customWidth="1"/>
    <col min="2" max="2" width="23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3163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52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53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1357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1629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246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6832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4048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14112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1708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260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261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3164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1334</v>
      </c>
      <c r="C22" s="5" t="s">
        <v>3165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1306</v>
      </c>
      <c r="C23" s="5" t="s">
        <v>3166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1306</v>
      </c>
      <c r="C24" s="5" t="s">
        <v>3167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1306</v>
      </c>
      <c r="C25" s="5" t="s">
        <v>3168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3</v>
      </c>
      <c r="B26" s="5" t="s">
        <v>774</v>
      </c>
      <c r="C26" s="5" t="s">
        <v>3169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1306</v>
      </c>
      <c r="C27" s="5" t="s">
        <v>3170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1306</v>
      </c>
      <c r="C28" s="5" t="s">
        <v>3171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1306</v>
      </c>
      <c r="C29" s="5" t="s">
        <v>3172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1334</v>
      </c>
      <c r="C30" s="5" t="s">
        <v>3173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1306</v>
      </c>
      <c r="C31" s="5" t="s">
        <v>3174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3</v>
      </c>
      <c r="B32" s="5" t="s">
        <v>774</v>
      </c>
      <c r="C32" s="5" t="s">
        <v>3175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1306</v>
      </c>
      <c r="C33" s="5" t="s">
        <v>3176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1306</v>
      </c>
      <c r="C34" s="5" t="s">
        <v>3177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4</v>
      </c>
      <c r="B35" s="5" t="s">
        <v>2519</v>
      </c>
      <c r="C35" s="5" t="s">
        <v>3178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1334</v>
      </c>
      <c r="C36" s="5" t="s">
        <v>3179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7</v>
      </c>
      <c r="B37" s="5" t="s">
        <v>2549</v>
      </c>
      <c r="C37" s="5" t="s">
        <v>3180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</v>
      </c>
      <c r="B38" s="5" t="s">
        <v>1334</v>
      </c>
      <c r="C38" s="5" t="s">
        <v>3181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1306</v>
      </c>
      <c r="C39" s="5" t="s">
        <v>3182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6</v>
      </c>
      <c r="B40" s="5" t="s">
        <v>3183</v>
      </c>
      <c r="C40" s="5" t="s">
        <v>3184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1306</v>
      </c>
      <c r="C41" s="5" t="s">
        <v>3185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2</v>
      </c>
      <c r="B42" s="5" t="s">
        <v>1334</v>
      </c>
      <c r="C42" s="5" t="s">
        <v>3186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1306</v>
      </c>
      <c r="C43" s="5" t="s">
        <v>3187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4</v>
      </c>
      <c r="B44" s="5" t="s">
        <v>2519</v>
      </c>
      <c r="C44" s="5" t="s">
        <v>290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4</v>
      </c>
      <c r="B45" s="5" t="s">
        <v>2519</v>
      </c>
      <c r="C45" s="5" t="s">
        <v>3188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9">
        <v>53</v>
      </c>
      <c r="B46" s="9" t="s">
        <v>1698</v>
      </c>
      <c r="C46" s="9" t="s">
        <v>162</v>
      </c>
      <c r="D46" s="9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42</v>
      </c>
      <c r="B47" s="5" t="s">
        <v>3189</v>
      </c>
      <c r="C47" s="5" t="s">
        <v>164</v>
      </c>
      <c r="D47" s="5" t="s">
        <v>165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1306</v>
      </c>
      <c r="C48" s="5" t="s">
        <v>167</v>
      </c>
      <c r="D48" s="5" t="s">
        <v>165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2</v>
      </c>
      <c r="B49" s="5" t="s">
        <v>1334</v>
      </c>
      <c r="C49" s="5" t="s">
        <v>168</v>
      </c>
      <c r="D49" s="5" t="s">
        <v>165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4</v>
      </c>
      <c r="B50" s="5" t="s">
        <v>2519</v>
      </c>
      <c r="C50" s="5" t="s">
        <v>250</v>
      </c>
      <c r="D50" s="5" t="s">
        <v>165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4</v>
      </c>
      <c r="B51" s="5" t="s">
        <v>2519</v>
      </c>
      <c r="C51" s="5" t="s">
        <v>277</v>
      </c>
      <c r="D51" s="5" t="s">
        <v>165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9">
        <v>53</v>
      </c>
      <c r="B52" s="9" t="s">
        <v>169</v>
      </c>
      <c r="C52" s="9" t="s">
        <v>162</v>
      </c>
      <c r="D52" s="9" t="s">
        <v>165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</v>
      </c>
      <c r="B53" s="5" t="s">
        <v>1334</v>
      </c>
      <c r="C53" s="5" t="s">
        <v>170</v>
      </c>
      <c r="D53" s="5" t="s">
        <v>171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18</v>
      </c>
      <c r="B54" s="5" t="s">
        <v>3190</v>
      </c>
      <c r="C54" s="5" t="s">
        <v>173</v>
      </c>
      <c r="D54" s="5" t="s">
        <v>171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10</v>
      </c>
      <c r="B55" s="5" t="s">
        <v>3191</v>
      </c>
      <c r="C55" s="5" t="s">
        <v>175</v>
      </c>
      <c r="D55" s="5" t="s">
        <v>171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23</v>
      </c>
      <c r="B56" s="5" t="s">
        <v>3192</v>
      </c>
      <c r="C56" s="5" t="s">
        <v>177</v>
      </c>
      <c r="D56" s="5" t="s">
        <v>171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9">
        <v>53</v>
      </c>
      <c r="B57" s="9" t="s">
        <v>178</v>
      </c>
      <c r="C57" s="9" t="s">
        <v>162</v>
      </c>
      <c r="D57" s="9" t="s">
        <v>171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19</v>
      </c>
      <c r="B58" s="5" t="s">
        <v>3193</v>
      </c>
      <c r="C58" s="5" t="s">
        <v>180</v>
      </c>
      <c r="D58" s="5" t="s">
        <v>181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15</v>
      </c>
      <c r="B59" s="5" t="s">
        <v>3194</v>
      </c>
      <c r="C59" s="5" t="s">
        <v>183</v>
      </c>
      <c r="D59" s="5" t="s">
        <v>181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11</v>
      </c>
      <c r="B60" s="5" t="s">
        <v>3195</v>
      </c>
      <c r="C60" s="5" t="s">
        <v>185</v>
      </c>
      <c r="D60" s="5" t="s">
        <v>181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5</v>
      </c>
      <c r="B61" s="5" t="s">
        <v>2523</v>
      </c>
      <c r="C61" s="5" t="s">
        <v>186</v>
      </c>
      <c r="D61" s="5" t="s">
        <v>181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2</v>
      </c>
      <c r="B62" s="5" t="s">
        <v>1334</v>
      </c>
      <c r="C62" s="5" t="s">
        <v>187</v>
      </c>
      <c r="D62" s="5" t="s">
        <v>181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</v>
      </c>
      <c r="B63" s="5" t="s">
        <v>1306</v>
      </c>
      <c r="C63" s="5" t="s">
        <v>189</v>
      </c>
      <c r="D63" s="5" t="s">
        <v>181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9">
        <v>53</v>
      </c>
      <c r="B64" s="9" t="s">
        <v>255</v>
      </c>
      <c r="C64" s="9" t="s">
        <v>162</v>
      </c>
      <c r="D64" s="9" t="s">
        <v>181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34</v>
      </c>
      <c r="B65" s="5" t="s">
        <v>1366</v>
      </c>
      <c r="C65" s="5" t="s">
        <v>191</v>
      </c>
      <c r="D65" s="5" t="s">
        <v>192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19</v>
      </c>
      <c r="B66" s="5" t="s">
        <v>3193</v>
      </c>
      <c r="C66" s="5" t="s">
        <v>194</v>
      </c>
      <c r="D66" s="5" t="s">
        <v>192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9">
        <v>53</v>
      </c>
      <c r="B67" s="9" t="s">
        <v>178</v>
      </c>
      <c r="C67" s="9" t="s">
        <v>162</v>
      </c>
      <c r="D67" s="9" t="s">
        <v>192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AD81"/>
  <sheetViews>
    <sheetView workbookViewId="0"/>
  </sheetViews>
  <sheetFormatPr defaultRowHeight="14.5" x14ac:dyDescent="0.35"/>
  <cols>
    <col min="1" max="1" width="56" customWidth="1"/>
    <col min="2" max="2" width="25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3196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53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119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1338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1408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7052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4103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14153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1764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200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403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261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3197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1761</v>
      </c>
      <c r="C22" s="5" t="s">
        <v>3198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5</v>
      </c>
      <c r="B23" s="5" t="s">
        <v>3199</v>
      </c>
      <c r="C23" s="5" t="s">
        <v>3200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5</v>
      </c>
      <c r="B24" s="5" t="s">
        <v>3199</v>
      </c>
      <c r="C24" s="5" t="s">
        <v>3201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1745</v>
      </c>
      <c r="C25" s="5" t="s">
        <v>3202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4</v>
      </c>
      <c r="B26" s="5" t="s">
        <v>3203</v>
      </c>
      <c r="C26" s="5" t="s">
        <v>3204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4</v>
      </c>
      <c r="B27" s="5" t="s">
        <v>3203</v>
      </c>
      <c r="C27" s="5" t="s">
        <v>3205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3</v>
      </c>
      <c r="B28" s="5" t="s">
        <v>1736</v>
      </c>
      <c r="C28" s="5" t="s">
        <v>3206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6</v>
      </c>
      <c r="B29" s="5" t="s">
        <v>2760</v>
      </c>
      <c r="C29" s="5" t="s">
        <v>3207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1761</v>
      </c>
      <c r="C30" s="5" t="s">
        <v>3208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1745</v>
      </c>
      <c r="C31" s="5" t="s">
        <v>3209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3</v>
      </c>
      <c r="B32" s="5" t="s">
        <v>1736</v>
      </c>
      <c r="C32" s="5" t="s">
        <v>3210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3</v>
      </c>
      <c r="B33" s="5" t="s">
        <v>1736</v>
      </c>
      <c r="C33" s="5" t="s">
        <v>3211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2</v>
      </c>
      <c r="B34" s="5" t="s">
        <v>1761</v>
      </c>
      <c r="C34" s="5" t="s">
        <v>3212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1745</v>
      </c>
      <c r="C35" s="5" t="s">
        <v>3213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1745</v>
      </c>
      <c r="C36" s="5" t="s">
        <v>3214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1745</v>
      </c>
      <c r="C37" s="5" t="s">
        <v>3215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1745</v>
      </c>
      <c r="C38" s="5" t="s">
        <v>3216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3</v>
      </c>
      <c r="B39" s="5" t="s">
        <v>1736</v>
      </c>
      <c r="C39" s="5" t="s">
        <v>3217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10</v>
      </c>
      <c r="B40" s="5" t="s">
        <v>3218</v>
      </c>
      <c r="C40" s="5" t="s">
        <v>3219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1761</v>
      </c>
      <c r="C41" s="5" t="s">
        <v>3220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1745</v>
      </c>
      <c r="C42" s="5" t="s">
        <v>3221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4</v>
      </c>
      <c r="B43" s="5" t="s">
        <v>3203</v>
      </c>
      <c r="C43" s="5" t="s">
        <v>3222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5</v>
      </c>
      <c r="B44" s="5" t="s">
        <v>3199</v>
      </c>
      <c r="C44" s="5" t="s">
        <v>3223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4</v>
      </c>
      <c r="B45" s="5" t="s">
        <v>3203</v>
      </c>
      <c r="C45" s="5" t="s">
        <v>3224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7</v>
      </c>
      <c r="B46" s="5" t="s">
        <v>1858</v>
      </c>
      <c r="C46" s="5" t="s">
        <v>3225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4</v>
      </c>
      <c r="B47" s="5" t="s">
        <v>3203</v>
      </c>
      <c r="C47" s="5" t="s">
        <v>3226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4</v>
      </c>
      <c r="B48" s="5" t="s">
        <v>3203</v>
      </c>
      <c r="C48" s="5" t="s">
        <v>3227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6</v>
      </c>
      <c r="B49" s="5" t="s">
        <v>2760</v>
      </c>
      <c r="C49" s="5" t="s">
        <v>3228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2</v>
      </c>
      <c r="B50" s="5" t="s">
        <v>1761</v>
      </c>
      <c r="C50" s="5" t="s">
        <v>3229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2</v>
      </c>
      <c r="B51" s="5" t="s">
        <v>1761</v>
      </c>
      <c r="C51" s="5" t="s">
        <v>3230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5</v>
      </c>
      <c r="B52" s="5" t="s">
        <v>3199</v>
      </c>
      <c r="C52" s="5" t="s">
        <v>3231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</v>
      </c>
      <c r="B53" s="5" t="s">
        <v>1745</v>
      </c>
      <c r="C53" s="5" t="s">
        <v>3232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3</v>
      </c>
      <c r="B54" s="5" t="s">
        <v>1736</v>
      </c>
      <c r="C54" s="5" t="s">
        <v>3233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3</v>
      </c>
      <c r="B55" s="5" t="s">
        <v>1736</v>
      </c>
      <c r="C55" s="5" t="s">
        <v>3234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</v>
      </c>
      <c r="B56" s="5" t="s">
        <v>1745</v>
      </c>
      <c r="C56" s="5" t="s">
        <v>3235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1745</v>
      </c>
      <c r="C57" s="5" t="s">
        <v>3236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2</v>
      </c>
      <c r="B58" s="5" t="s">
        <v>1761</v>
      </c>
      <c r="C58" s="5" t="s">
        <v>3237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2</v>
      </c>
      <c r="B59" s="5" t="s">
        <v>1761</v>
      </c>
      <c r="C59" s="5" t="s">
        <v>3238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2</v>
      </c>
      <c r="B60" s="5" t="s">
        <v>1761</v>
      </c>
      <c r="C60" s="5" t="s">
        <v>3239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9">
        <v>119</v>
      </c>
      <c r="B61" s="9" t="s">
        <v>1198</v>
      </c>
      <c r="C61" s="9" t="s">
        <v>162</v>
      </c>
      <c r="D61" s="9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109</v>
      </c>
      <c r="B62" s="5" t="s">
        <v>3240</v>
      </c>
      <c r="C62" s="5" t="s">
        <v>164</v>
      </c>
      <c r="D62" s="5" t="s">
        <v>165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</v>
      </c>
      <c r="B63" s="5" t="s">
        <v>1745</v>
      </c>
      <c r="C63" s="5" t="s">
        <v>167</v>
      </c>
      <c r="D63" s="5" t="s">
        <v>165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5</v>
      </c>
      <c r="B64" s="5" t="s">
        <v>3199</v>
      </c>
      <c r="C64" s="5" t="s">
        <v>168</v>
      </c>
      <c r="D64" s="5" t="s">
        <v>165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4</v>
      </c>
      <c r="B65" s="5" t="s">
        <v>3203</v>
      </c>
      <c r="C65" s="5" t="s">
        <v>250</v>
      </c>
      <c r="D65" s="5" t="s">
        <v>165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9">
        <v>119</v>
      </c>
      <c r="B66" s="9" t="s">
        <v>178</v>
      </c>
      <c r="C66" s="9" t="s">
        <v>162</v>
      </c>
      <c r="D66" s="9" t="s">
        <v>165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9</v>
      </c>
      <c r="B67" s="5" t="s">
        <v>3241</v>
      </c>
      <c r="C67" s="5" t="s">
        <v>170</v>
      </c>
      <c r="D67" s="5" t="s">
        <v>171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39</v>
      </c>
      <c r="B68" s="5" t="s">
        <v>3242</v>
      </c>
      <c r="C68" s="5" t="s">
        <v>173</v>
      </c>
      <c r="D68" s="5" t="s">
        <v>171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26</v>
      </c>
      <c r="B69" s="5" t="s">
        <v>3243</v>
      </c>
      <c r="C69" s="5" t="s">
        <v>175</v>
      </c>
      <c r="D69" s="5" t="s">
        <v>171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45</v>
      </c>
      <c r="B70" s="5" t="s">
        <v>3244</v>
      </c>
      <c r="C70" s="5" t="s">
        <v>177</v>
      </c>
      <c r="D70" s="5" t="s">
        <v>171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9">
        <v>119</v>
      </c>
      <c r="B71" s="9" t="s">
        <v>178</v>
      </c>
      <c r="C71" s="9" t="s">
        <v>162</v>
      </c>
      <c r="D71" s="9" t="s">
        <v>171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46</v>
      </c>
      <c r="B72" s="5" t="s">
        <v>3245</v>
      </c>
      <c r="C72" s="5" t="s">
        <v>180</v>
      </c>
      <c r="D72" s="5" t="s">
        <v>181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23</v>
      </c>
      <c r="B73" s="5" t="s">
        <v>3246</v>
      </c>
      <c r="C73" s="5" t="s">
        <v>183</v>
      </c>
      <c r="D73" s="5" t="s">
        <v>181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30</v>
      </c>
      <c r="B74" s="5" t="s">
        <v>3247</v>
      </c>
      <c r="C74" s="5" t="s">
        <v>185</v>
      </c>
      <c r="D74" s="5" t="s">
        <v>181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15</v>
      </c>
      <c r="B75" s="5" t="s">
        <v>3248</v>
      </c>
      <c r="C75" s="5" t="s">
        <v>186</v>
      </c>
      <c r="D75" s="5" t="s">
        <v>181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4</v>
      </c>
      <c r="B76" s="5" t="s">
        <v>3203</v>
      </c>
      <c r="C76" s="5" t="s">
        <v>187</v>
      </c>
      <c r="D76" s="5" t="s">
        <v>181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1</v>
      </c>
      <c r="B77" s="5" t="s">
        <v>1745</v>
      </c>
      <c r="C77" s="5" t="s">
        <v>189</v>
      </c>
      <c r="D77" s="5" t="s">
        <v>181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9">
        <v>119</v>
      </c>
      <c r="B78" s="9" t="s">
        <v>169</v>
      </c>
      <c r="C78" s="9" t="s">
        <v>162</v>
      </c>
      <c r="D78" s="9" t="s">
        <v>181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58</v>
      </c>
      <c r="B79" s="5" t="s">
        <v>3249</v>
      </c>
      <c r="C79" s="5" t="s">
        <v>191</v>
      </c>
      <c r="D79" s="5" t="s">
        <v>192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61</v>
      </c>
      <c r="B80" s="5" t="s">
        <v>3250</v>
      </c>
      <c r="C80" s="5" t="s">
        <v>194</v>
      </c>
      <c r="D80" s="5" t="s">
        <v>192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9">
        <v>119</v>
      </c>
      <c r="B81" s="9" t="s">
        <v>178</v>
      </c>
      <c r="C81" s="9" t="s">
        <v>162</v>
      </c>
      <c r="D81" s="9" t="s">
        <v>192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49"/>
  <sheetViews>
    <sheetView workbookViewId="0"/>
  </sheetViews>
  <sheetFormatPr defaultRowHeight="14.5" x14ac:dyDescent="0.35"/>
  <cols>
    <col min="1" max="1" width="59" customWidth="1"/>
    <col min="2" max="2" width="28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258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915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1518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227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5683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3469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11812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1421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259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196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260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261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263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4</v>
      </c>
      <c r="B22" s="5" t="s">
        <v>264</v>
      </c>
      <c r="C22" s="5" t="s">
        <v>265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233</v>
      </c>
      <c r="C23" s="5" t="s">
        <v>266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267</v>
      </c>
      <c r="C24" s="5" t="s">
        <v>268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3</v>
      </c>
      <c r="B25" s="5" t="s">
        <v>233</v>
      </c>
      <c r="C25" s="5" t="s">
        <v>269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270</v>
      </c>
      <c r="C26" s="5" t="s">
        <v>271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267</v>
      </c>
      <c r="C27" s="5" t="s">
        <v>272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270</v>
      </c>
      <c r="C28" s="5" t="s">
        <v>273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5</v>
      </c>
      <c r="B29" s="5" t="s">
        <v>274</v>
      </c>
      <c r="C29" s="5" t="s">
        <v>275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9">
        <v>21</v>
      </c>
      <c r="B30" s="9" t="s">
        <v>178</v>
      </c>
      <c r="C30" s="9" t="s">
        <v>162</v>
      </c>
      <c r="D30" s="9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17</v>
      </c>
      <c r="B31" s="5" t="s">
        <v>276</v>
      </c>
      <c r="C31" s="5" t="s">
        <v>164</v>
      </c>
      <c r="D31" s="5" t="s">
        <v>165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267</v>
      </c>
      <c r="C32" s="5" t="s">
        <v>168</v>
      </c>
      <c r="D32" s="5" t="s">
        <v>165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3</v>
      </c>
      <c r="B33" s="5" t="s">
        <v>233</v>
      </c>
      <c r="C33" s="5" t="s">
        <v>277</v>
      </c>
      <c r="D33" s="5" t="s">
        <v>165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9">
        <v>21</v>
      </c>
      <c r="B34" s="9" t="s">
        <v>178</v>
      </c>
      <c r="C34" s="9" t="s">
        <v>162</v>
      </c>
      <c r="D34" s="9" t="s">
        <v>165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3</v>
      </c>
      <c r="B35" s="5" t="s">
        <v>233</v>
      </c>
      <c r="C35" s="5" t="s">
        <v>170</v>
      </c>
      <c r="D35" s="5" t="s">
        <v>171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8</v>
      </c>
      <c r="B36" s="5" t="s">
        <v>278</v>
      </c>
      <c r="C36" s="5" t="s">
        <v>173</v>
      </c>
      <c r="D36" s="5" t="s">
        <v>171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5</v>
      </c>
      <c r="B37" s="5" t="s">
        <v>274</v>
      </c>
      <c r="C37" s="5" t="s">
        <v>175</v>
      </c>
      <c r="D37" s="5" t="s">
        <v>171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5</v>
      </c>
      <c r="B38" s="5" t="s">
        <v>274</v>
      </c>
      <c r="C38" s="5" t="s">
        <v>177</v>
      </c>
      <c r="D38" s="5" t="s">
        <v>171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9">
        <v>21</v>
      </c>
      <c r="B39" s="9" t="s">
        <v>169</v>
      </c>
      <c r="C39" s="9" t="s">
        <v>162</v>
      </c>
      <c r="D39" s="9" t="s">
        <v>171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7</v>
      </c>
      <c r="B40" s="5" t="s">
        <v>279</v>
      </c>
      <c r="C40" s="5" t="s">
        <v>180</v>
      </c>
      <c r="D40" s="5" t="s">
        <v>181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3</v>
      </c>
      <c r="B41" s="5" t="s">
        <v>233</v>
      </c>
      <c r="C41" s="5" t="s">
        <v>183</v>
      </c>
      <c r="D41" s="5" t="s">
        <v>181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5</v>
      </c>
      <c r="B42" s="5" t="s">
        <v>274</v>
      </c>
      <c r="C42" s="5" t="s">
        <v>185</v>
      </c>
      <c r="D42" s="5" t="s">
        <v>181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3</v>
      </c>
      <c r="B43" s="5" t="s">
        <v>233</v>
      </c>
      <c r="C43" s="5" t="s">
        <v>186</v>
      </c>
      <c r="D43" s="5" t="s">
        <v>181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0</v>
      </c>
      <c r="B44" s="5" t="s">
        <v>188</v>
      </c>
      <c r="C44" s="5" t="s">
        <v>187</v>
      </c>
      <c r="D44" s="5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3</v>
      </c>
      <c r="B45" s="5" t="s">
        <v>233</v>
      </c>
      <c r="C45" s="5" t="s">
        <v>189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9">
        <v>21</v>
      </c>
      <c r="B46" s="9" t="s">
        <v>169</v>
      </c>
      <c r="C46" s="9" t="s">
        <v>162</v>
      </c>
      <c r="D46" s="9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8</v>
      </c>
      <c r="B47" s="5" t="s">
        <v>278</v>
      </c>
      <c r="C47" s="5" t="s">
        <v>191</v>
      </c>
      <c r="D47" s="5" t="s">
        <v>192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13</v>
      </c>
      <c r="B48" s="5" t="s">
        <v>280</v>
      </c>
      <c r="C48" s="5" t="s">
        <v>194</v>
      </c>
      <c r="D48" s="5" t="s">
        <v>192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9">
        <v>21</v>
      </c>
      <c r="B49" s="9" t="s">
        <v>178</v>
      </c>
      <c r="C49" s="9" t="s">
        <v>162</v>
      </c>
      <c r="D49" s="9" t="s">
        <v>192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AD49"/>
  <sheetViews>
    <sheetView workbookViewId="0"/>
  </sheetViews>
  <sheetFormatPr defaultRowHeight="14.5" x14ac:dyDescent="0.35"/>
  <cols>
    <col min="1" max="1" width="54" customWidth="1"/>
    <col min="2" max="2" width="23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3251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54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27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623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1139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248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4437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3146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9593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1109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444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196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1663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1965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3252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1646</v>
      </c>
      <c r="C22" s="5" t="s">
        <v>3253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1646</v>
      </c>
      <c r="C23" s="5" t="s">
        <v>3254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4</v>
      </c>
      <c r="B24" s="5" t="s">
        <v>3255</v>
      </c>
      <c r="C24" s="5" t="s">
        <v>3256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1646</v>
      </c>
      <c r="C25" s="5" t="s">
        <v>3257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3</v>
      </c>
      <c r="B26" s="5" t="s">
        <v>1495</v>
      </c>
      <c r="C26" s="5" t="s">
        <v>3258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12</v>
      </c>
      <c r="B27" s="5" t="s">
        <v>3259</v>
      </c>
      <c r="C27" s="5" t="s">
        <v>3260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1649</v>
      </c>
      <c r="C28" s="5" t="s">
        <v>3261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3</v>
      </c>
      <c r="B29" s="5" t="s">
        <v>1495</v>
      </c>
      <c r="C29" s="5" t="s">
        <v>3262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9">
        <v>27</v>
      </c>
      <c r="B30" s="9" t="s">
        <v>1045</v>
      </c>
      <c r="C30" s="9" t="s">
        <v>162</v>
      </c>
      <c r="D30" s="9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24</v>
      </c>
      <c r="B31" s="5" t="s">
        <v>1658</v>
      </c>
      <c r="C31" s="5" t="s">
        <v>164</v>
      </c>
      <c r="D31" s="5" t="s">
        <v>165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1646</v>
      </c>
      <c r="C32" s="5" t="s">
        <v>167</v>
      </c>
      <c r="D32" s="5" t="s">
        <v>165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2</v>
      </c>
      <c r="B33" s="5" t="s">
        <v>1649</v>
      </c>
      <c r="C33" s="5" t="s">
        <v>250</v>
      </c>
      <c r="D33" s="5" t="s">
        <v>165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9">
        <v>27</v>
      </c>
      <c r="B34" s="9" t="s">
        <v>178</v>
      </c>
      <c r="C34" s="9" t="s">
        <v>162</v>
      </c>
      <c r="D34" s="9" t="s">
        <v>165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1649</v>
      </c>
      <c r="C35" s="5" t="s">
        <v>170</v>
      </c>
      <c r="D35" s="5" t="s">
        <v>171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8</v>
      </c>
      <c r="B36" s="5" t="s">
        <v>1659</v>
      </c>
      <c r="C36" s="5" t="s">
        <v>173</v>
      </c>
      <c r="D36" s="5" t="s">
        <v>171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4</v>
      </c>
      <c r="B37" s="5" t="s">
        <v>3255</v>
      </c>
      <c r="C37" s="5" t="s">
        <v>175</v>
      </c>
      <c r="D37" s="5" t="s">
        <v>171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13</v>
      </c>
      <c r="B38" s="5" t="s">
        <v>3263</v>
      </c>
      <c r="C38" s="5" t="s">
        <v>177</v>
      </c>
      <c r="D38" s="5" t="s">
        <v>171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9">
        <v>27</v>
      </c>
      <c r="B39" s="9" t="s">
        <v>178</v>
      </c>
      <c r="C39" s="9" t="s">
        <v>162</v>
      </c>
      <c r="D39" s="9" t="s">
        <v>171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16</v>
      </c>
      <c r="B40" s="5" t="s">
        <v>3264</v>
      </c>
      <c r="C40" s="5" t="s">
        <v>180</v>
      </c>
      <c r="D40" s="5" t="s">
        <v>181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7</v>
      </c>
      <c r="B41" s="5" t="s">
        <v>1644</v>
      </c>
      <c r="C41" s="5" t="s">
        <v>183</v>
      </c>
      <c r="D41" s="5" t="s">
        <v>181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3</v>
      </c>
      <c r="B42" s="5" t="s">
        <v>1495</v>
      </c>
      <c r="C42" s="5" t="s">
        <v>185</v>
      </c>
      <c r="D42" s="5" t="s">
        <v>181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1646</v>
      </c>
      <c r="C43" s="5" t="s">
        <v>186</v>
      </c>
      <c r="D43" s="5" t="s">
        <v>181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0</v>
      </c>
      <c r="B44" s="5" t="s">
        <v>188</v>
      </c>
      <c r="C44" s="5" t="s">
        <v>187</v>
      </c>
      <c r="D44" s="5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0</v>
      </c>
      <c r="B45" s="5" t="s">
        <v>188</v>
      </c>
      <c r="C45" s="5" t="s">
        <v>189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9">
        <v>27</v>
      </c>
      <c r="B46" s="9" t="s">
        <v>178</v>
      </c>
      <c r="C46" s="9" t="s">
        <v>162</v>
      </c>
      <c r="D46" s="9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18</v>
      </c>
      <c r="B47" s="5" t="s">
        <v>807</v>
      </c>
      <c r="C47" s="5" t="s">
        <v>191</v>
      </c>
      <c r="D47" s="5" t="s">
        <v>192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9</v>
      </c>
      <c r="B48" s="5" t="s">
        <v>279</v>
      </c>
      <c r="C48" s="5" t="s">
        <v>194</v>
      </c>
      <c r="D48" s="5" t="s">
        <v>192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9">
        <v>27</v>
      </c>
      <c r="B49" s="9" t="s">
        <v>178</v>
      </c>
      <c r="C49" s="9" t="s">
        <v>162</v>
      </c>
      <c r="D49" s="9" t="s">
        <v>192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AD69"/>
  <sheetViews>
    <sheetView workbookViewId="0"/>
  </sheetViews>
  <sheetFormatPr defaultRowHeight="14.5" x14ac:dyDescent="0.35"/>
  <cols>
    <col min="1" max="1" width="52" customWidth="1"/>
    <col min="2" max="2" width="21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3265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55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61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1619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1077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270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5148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4192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12305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1287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287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197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198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199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200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3266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3</v>
      </c>
      <c r="B22" s="5" t="s">
        <v>2557</v>
      </c>
      <c r="C22" s="5" t="s">
        <v>3267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2553</v>
      </c>
      <c r="C23" s="5" t="s">
        <v>3268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4</v>
      </c>
      <c r="B24" s="5" t="s">
        <v>2565</v>
      </c>
      <c r="C24" s="5" t="s">
        <v>3269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2555</v>
      </c>
      <c r="C25" s="5" t="s">
        <v>3270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3</v>
      </c>
      <c r="B26" s="5" t="s">
        <v>2557</v>
      </c>
      <c r="C26" s="5" t="s">
        <v>3271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5</v>
      </c>
      <c r="B27" s="5" t="s">
        <v>3272</v>
      </c>
      <c r="C27" s="5" t="s">
        <v>3273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2553</v>
      </c>
      <c r="C28" s="5" t="s">
        <v>3274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2555</v>
      </c>
      <c r="C29" s="5" t="s">
        <v>3275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2553</v>
      </c>
      <c r="C30" s="5" t="s">
        <v>3276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2555</v>
      </c>
      <c r="C31" s="5" t="s">
        <v>3277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2555</v>
      </c>
      <c r="C32" s="5" t="s">
        <v>3278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2555</v>
      </c>
      <c r="C33" s="5" t="s">
        <v>3279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4</v>
      </c>
      <c r="B34" s="5" t="s">
        <v>2565</v>
      </c>
      <c r="C34" s="5" t="s">
        <v>3280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2555</v>
      </c>
      <c r="C35" s="5" t="s">
        <v>3281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3</v>
      </c>
      <c r="B36" s="5" t="s">
        <v>2557</v>
      </c>
      <c r="C36" s="5" t="s">
        <v>3282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2555</v>
      </c>
      <c r="C37" s="5" t="s">
        <v>3283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3</v>
      </c>
      <c r="B38" s="5" t="s">
        <v>2557</v>
      </c>
      <c r="C38" s="5" t="s">
        <v>3284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2553</v>
      </c>
      <c r="C39" s="5" t="s">
        <v>3285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2553</v>
      </c>
      <c r="C40" s="5" t="s">
        <v>3286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2553</v>
      </c>
      <c r="C41" s="5" t="s">
        <v>3287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3</v>
      </c>
      <c r="B42" s="5" t="s">
        <v>2557</v>
      </c>
      <c r="C42" s="5" t="s">
        <v>3288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5</v>
      </c>
      <c r="B43" s="5" t="s">
        <v>3272</v>
      </c>
      <c r="C43" s="5" t="s">
        <v>3289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2</v>
      </c>
      <c r="B44" s="5" t="s">
        <v>2553</v>
      </c>
      <c r="C44" s="5" t="s">
        <v>3290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2555</v>
      </c>
      <c r="C45" s="5" t="s">
        <v>3291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2</v>
      </c>
      <c r="B46" s="5" t="s">
        <v>2553</v>
      </c>
      <c r="C46" s="5" t="s">
        <v>3292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4</v>
      </c>
      <c r="B47" s="5" t="s">
        <v>2565</v>
      </c>
      <c r="C47" s="5" t="s">
        <v>3293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9">
        <v>61</v>
      </c>
      <c r="B48" s="9" t="s">
        <v>435</v>
      </c>
      <c r="C48" s="9" t="s">
        <v>162</v>
      </c>
      <c r="D48" s="9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52</v>
      </c>
      <c r="B49" s="5" t="s">
        <v>3294</v>
      </c>
      <c r="C49" s="5" t="s">
        <v>164</v>
      </c>
      <c r="D49" s="5" t="s">
        <v>165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2555</v>
      </c>
      <c r="C50" s="5" t="s">
        <v>167</v>
      </c>
      <c r="D50" s="5" t="s">
        <v>165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5</v>
      </c>
      <c r="B51" s="5" t="s">
        <v>3272</v>
      </c>
      <c r="C51" s="5" t="s">
        <v>168</v>
      </c>
      <c r="D51" s="5" t="s">
        <v>165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2</v>
      </c>
      <c r="B52" s="5" t="s">
        <v>2553</v>
      </c>
      <c r="C52" s="5" t="s">
        <v>250</v>
      </c>
      <c r="D52" s="5" t="s">
        <v>165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</v>
      </c>
      <c r="B53" s="5" t="s">
        <v>2555</v>
      </c>
      <c r="C53" s="5" t="s">
        <v>277</v>
      </c>
      <c r="D53" s="5" t="s">
        <v>165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9">
        <v>61</v>
      </c>
      <c r="B54" s="9" t="s">
        <v>169</v>
      </c>
      <c r="C54" s="9" t="s">
        <v>162</v>
      </c>
      <c r="D54" s="9" t="s">
        <v>165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2555</v>
      </c>
      <c r="C55" s="5" t="s">
        <v>170</v>
      </c>
      <c r="D55" s="5" t="s">
        <v>171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13</v>
      </c>
      <c r="B56" s="5" t="s">
        <v>2586</v>
      </c>
      <c r="C56" s="5" t="s">
        <v>173</v>
      </c>
      <c r="D56" s="5" t="s">
        <v>171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7</v>
      </c>
      <c r="B57" s="5" t="s">
        <v>2589</v>
      </c>
      <c r="C57" s="5" t="s">
        <v>175</v>
      </c>
      <c r="D57" s="5" t="s">
        <v>171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40</v>
      </c>
      <c r="B58" s="5" t="s">
        <v>3295</v>
      </c>
      <c r="C58" s="5" t="s">
        <v>177</v>
      </c>
      <c r="D58" s="5" t="s">
        <v>171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9">
        <v>61</v>
      </c>
      <c r="B59" s="9" t="s">
        <v>178</v>
      </c>
      <c r="C59" s="9" t="s">
        <v>162</v>
      </c>
      <c r="D59" s="9" t="s">
        <v>171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26</v>
      </c>
      <c r="B60" s="5" t="s">
        <v>3296</v>
      </c>
      <c r="C60" s="5" t="s">
        <v>180</v>
      </c>
      <c r="D60" s="5" t="s">
        <v>181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17</v>
      </c>
      <c r="B61" s="5" t="s">
        <v>3297</v>
      </c>
      <c r="C61" s="5" t="s">
        <v>183</v>
      </c>
      <c r="D61" s="5" t="s">
        <v>181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11</v>
      </c>
      <c r="B62" s="5" t="s">
        <v>3298</v>
      </c>
      <c r="C62" s="5" t="s">
        <v>185</v>
      </c>
      <c r="D62" s="5" t="s">
        <v>181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3</v>
      </c>
      <c r="B63" s="5" t="s">
        <v>2557</v>
      </c>
      <c r="C63" s="5" t="s">
        <v>186</v>
      </c>
      <c r="D63" s="5" t="s">
        <v>181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1</v>
      </c>
      <c r="B64" s="5" t="s">
        <v>2555</v>
      </c>
      <c r="C64" s="5" t="s">
        <v>187</v>
      </c>
      <c r="D64" s="5" t="s">
        <v>181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3</v>
      </c>
      <c r="B65" s="5" t="s">
        <v>2557</v>
      </c>
      <c r="C65" s="5" t="s">
        <v>189</v>
      </c>
      <c r="D65" s="5" t="s">
        <v>181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9">
        <v>61</v>
      </c>
      <c r="B66" s="9" t="s">
        <v>178</v>
      </c>
      <c r="C66" s="9" t="s">
        <v>162</v>
      </c>
      <c r="D66" s="9" t="s">
        <v>181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49</v>
      </c>
      <c r="B67" s="5" t="s">
        <v>3299</v>
      </c>
      <c r="C67" s="5" t="s">
        <v>191</v>
      </c>
      <c r="D67" s="5" t="s">
        <v>192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12</v>
      </c>
      <c r="B68" s="5" t="s">
        <v>3300</v>
      </c>
      <c r="C68" s="5" t="s">
        <v>194</v>
      </c>
      <c r="D68" s="5" t="s">
        <v>192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9">
        <v>61</v>
      </c>
      <c r="B69" s="9" t="s">
        <v>178</v>
      </c>
      <c r="C69" s="9" t="s">
        <v>162</v>
      </c>
      <c r="D69" s="9" t="s">
        <v>192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AD56"/>
  <sheetViews>
    <sheetView workbookViewId="0"/>
  </sheetViews>
  <sheetFormatPr defaultRowHeight="14.5" x14ac:dyDescent="0.35"/>
  <cols>
    <col min="1" max="1" width="58" customWidth="1"/>
    <col min="2" max="2" width="27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3301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56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76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599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1267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6385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3765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12271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1594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282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200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1207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3302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6</v>
      </c>
      <c r="B22" s="5" t="s">
        <v>1690</v>
      </c>
      <c r="C22" s="5" t="s">
        <v>3303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1667</v>
      </c>
      <c r="C23" s="5" t="s">
        <v>3304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6</v>
      </c>
      <c r="B24" s="5" t="s">
        <v>1690</v>
      </c>
      <c r="C24" s="5" t="s">
        <v>3305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5</v>
      </c>
      <c r="B25" s="5" t="s">
        <v>1684</v>
      </c>
      <c r="C25" s="5" t="s">
        <v>3306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10</v>
      </c>
      <c r="B26" s="5" t="s">
        <v>3307</v>
      </c>
      <c r="C26" s="5" t="s">
        <v>3308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6</v>
      </c>
      <c r="B27" s="5" t="s">
        <v>1690</v>
      </c>
      <c r="C27" s="5" t="s">
        <v>3309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8</v>
      </c>
      <c r="B28" s="5" t="s">
        <v>1688</v>
      </c>
      <c r="C28" s="5" t="s">
        <v>3310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9</v>
      </c>
      <c r="B29" s="5" t="s">
        <v>3311</v>
      </c>
      <c r="C29" s="5" t="s">
        <v>3312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4</v>
      </c>
      <c r="B30" s="5" t="s">
        <v>1250</v>
      </c>
      <c r="C30" s="5" t="s">
        <v>3313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3</v>
      </c>
      <c r="B31" s="5" t="s">
        <v>1674</v>
      </c>
      <c r="C31" s="5" t="s">
        <v>3314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5</v>
      </c>
      <c r="B32" s="5" t="s">
        <v>1684</v>
      </c>
      <c r="C32" s="5" t="s">
        <v>3315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1665</v>
      </c>
      <c r="C33" s="5" t="s">
        <v>3316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4</v>
      </c>
      <c r="B34" s="5" t="s">
        <v>1250</v>
      </c>
      <c r="C34" s="5" t="s">
        <v>3317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4</v>
      </c>
      <c r="B35" s="5" t="s">
        <v>1250</v>
      </c>
      <c r="C35" s="5" t="s">
        <v>3318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3</v>
      </c>
      <c r="B36" s="5" t="s">
        <v>1674</v>
      </c>
      <c r="C36" s="5" t="s">
        <v>3319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9">
        <v>76</v>
      </c>
      <c r="B37" s="9" t="s">
        <v>255</v>
      </c>
      <c r="C37" s="9" t="s">
        <v>162</v>
      </c>
      <c r="D37" s="9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70</v>
      </c>
      <c r="B38" s="5" t="s">
        <v>3320</v>
      </c>
      <c r="C38" s="5" t="s">
        <v>164</v>
      </c>
      <c r="D38" s="5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4</v>
      </c>
      <c r="B39" s="5" t="s">
        <v>1250</v>
      </c>
      <c r="C39" s="5" t="s">
        <v>167</v>
      </c>
      <c r="D39" s="5" t="s">
        <v>165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1667</v>
      </c>
      <c r="C40" s="5" t="s">
        <v>250</v>
      </c>
      <c r="D40" s="5" t="s">
        <v>165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9">
        <v>76</v>
      </c>
      <c r="B41" s="9" t="s">
        <v>178</v>
      </c>
      <c r="C41" s="9" t="s">
        <v>162</v>
      </c>
      <c r="D41" s="9" t="s">
        <v>165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3</v>
      </c>
      <c r="B42" s="5" t="s">
        <v>1674</v>
      </c>
      <c r="C42" s="5" t="s">
        <v>170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19</v>
      </c>
      <c r="B43" s="5" t="s">
        <v>218</v>
      </c>
      <c r="C43" s="5" t="s">
        <v>173</v>
      </c>
      <c r="D43" s="5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19</v>
      </c>
      <c r="B44" s="5" t="s">
        <v>218</v>
      </c>
      <c r="C44" s="5" t="s">
        <v>175</v>
      </c>
      <c r="D44" s="5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35</v>
      </c>
      <c r="B45" s="5" t="s">
        <v>3321</v>
      </c>
      <c r="C45" s="5" t="s">
        <v>177</v>
      </c>
      <c r="D45" s="5" t="s">
        <v>171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9">
        <v>76</v>
      </c>
      <c r="B46" s="9" t="s">
        <v>178</v>
      </c>
      <c r="C46" s="9" t="s">
        <v>162</v>
      </c>
      <c r="D46" s="9" t="s">
        <v>171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37</v>
      </c>
      <c r="B47" s="5" t="s">
        <v>1706</v>
      </c>
      <c r="C47" s="5" t="s">
        <v>180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15</v>
      </c>
      <c r="B48" s="5" t="s">
        <v>3322</v>
      </c>
      <c r="C48" s="5" t="s">
        <v>183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17</v>
      </c>
      <c r="B49" s="5" t="s">
        <v>1701</v>
      </c>
      <c r="C49" s="5" t="s">
        <v>185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2</v>
      </c>
      <c r="B50" s="5" t="s">
        <v>1667</v>
      </c>
      <c r="C50" s="5" t="s">
        <v>186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2</v>
      </c>
      <c r="B51" s="5" t="s">
        <v>1667</v>
      </c>
      <c r="C51" s="5" t="s">
        <v>187</v>
      </c>
      <c r="D51" s="5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3</v>
      </c>
      <c r="B52" s="5" t="s">
        <v>1674</v>
      </c>
      <c r="C52" s="5" t="s">
        <v>189</v>
      </c>
      <c r="D52" s="5" t="s">
        <v>181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9">
        <v>76</v>
      </c>
      <c r="B53" s="9" t="s">
        <v>178</v>
      </c>
      <c r="C53" s="9" t="s">
        <v>162</v>
      </c>
      <c r="D53" s="9" t="s">
        <v>181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37</v>
      </c>
      <c r="B54" s="5" t="s">
        <v>1706</v>
      </c>
      <c r="C54" s="5" t="s">
        <v>191</v>
      </c>
      <c r="D54" s="5" t="s">
        <v>192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39</v>
      </c>
      <c r="B55" s="5" t="s">
        <v>1707</v>
      </c>
      <c r="C55" s="5" t="s">
        <v>194</v>
      </c>
      <c r="D55" s="5" t="s">
        <v>192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9">
        <v>76</v>
      </c>
      <c r="B56" s="9" t="s">
        <v>178</v>
      </c>
      <c r="C56" s="9" t="s">
        <v>162</v>
      </c>
      <c r="D56" s="9" t="s">
        <v>192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AD85"/>
  <sheetViews>
    <sheetView workbookViewId="0"/>
  </sheetViews>
  <sheetFormatPr defaultRowHeight="14.5" x14ac:dyDescent="0.35"/>
  <cols>
    <col min="1" max="1" width="56" customWidth="1"/>
    <col min="2" max="2" width="25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3323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57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145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722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1456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251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7213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4102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13744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1794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1056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200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1207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261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3324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3325</v>
      </c>
      <c r="C22" s="5" t="s">
        <v>1870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3325</v>
      </c>
      <c r="C23" s="5" t="s">
        <v>3326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3325</v>
      </c>
      <c r="C24" s="5" t="s">
        <v>3327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3325</v>
      </c>
      <c r="C25" s="5" t="s">
        <v>3328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3</v>
      </c>
      <c r="B26" s="5" t="s">
        <v>3329</v>
      </c>
      <c r="C26" s="5" t="s">
        <v>3330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3329</v>
      </c>
      <c r="C27" s="5" t="s">
        <v>3331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3332</v>
      </c>
      <c r="C28" s="5" t="s">
        <v>3333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6</v>
      </c>
      <c r="B29" s="5" t="s">
        <v>875</v>
      </c>
      <c r="C29" s="5" t="s">
        <v>3334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3332</v>
      </c>
      <c r="C30" s="5" t="s">
        <v>3335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3325</v>
      </c>
      <c r="C31" s="5" t="s">
        <v>3336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3332</v>
      </c>
      <c r="C32" s="5" t="s">
        <v>3337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3325</v>
      </c>
      <c r="C33" s="5" t="s">
        <v>3338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4</v>
      </c>
      <c r="B34" s="5" t="s">
        <v>3339</v>
      </c>
      <c r="C34" s="5" t="s">
        <v>2051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3332</v>
      </c>
      <c r="C35" s="5" t="s">
        <v>3340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13</v>
      </c>
      <c r="B36" s="5" t="s">
        <v>3341</v>
      </c>
      <c r="C36" s="5" t="s">
        <v>3342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7</v>
      </c>
      <c r="B37" s="5" t="s">
        <v>3343</v>
      </c>
      <c r="C37" s="5" t="s">
        <v>3344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5</v>
      </c>
      <c r="B38" s="5" t="s">
        <v>3345</v>
      </c>
      <c r="C38" s="5" t="s">
        <v>3346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6</v>
      </c>
      <c r="B39" s="5" t="s">
        <v>875</v>
      </c>
      <c r="C39" s="5" t="s">
        <v>3347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4</v>
      </c>
      <c r="B40" s="5" t="s">
        <v>3339</v>
      </c>
      <c r="C40" s="5" t="s">
        <v>3348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3</v>
      </c>
      <c r="B41" s="5" t="s">
        <v>3329</v>
      </c>
      <c r="C41" s="5" t="s">
        <v>3349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5</v>
      </c>
      <c r="B42" s="5" t="s">
        <v>3345</v>
      </c>
      <c r="C42" s="5" t="s">
        <v>3350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3</v>
      </c>
      <c r="B43" s="5" t="s">
        <v>3329</v>
      </c>
      <c r="C43" s="5" t="s">
        <v>3351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3325</v>
      </c>
      <c r="C44" s="5" t="s">
        <v>3352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3</v>
      </c>
      <c r="B45" s="5" t="s">
        <v>3329</v>
      </c>
      <c r="C45" s="5" t="s">
        <v>3353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3</v>
      </c>
      <c r="B46" s="5" t="s">
        <v>3329</v>
      </c>
      <c r="C46" s="5" t="s">
        <v>3354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3325</v>
      </c>
      <c r="C47" s="5" t="s">
        <v>3355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16</v>
      </c>
      <c r="B48" s="5" t="s">
        <v>3356</v>
      </c>
      <c r="C48" s="5" t="s">
        <v>3357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3325</v>
      </c>
      <c r="C49" s="5" t="s">
        <v>3358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5</v>
      </c>
      <c r="B50" s="5" t="s">
        <v>3345</v>
      </c>
      <c r="C50" s="5" t="s">
        <v>3359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7</v>
      </c>
      <c r="B51" s="5" t="s">
        <v>3343</v>
      </c>
      <c r="C51" s="5" t="s">
        <v>3360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2</v>
      </c>
      <c r="B52" s="5" t="s">
        <v>3332</v>
      </c>
      <c r="C52" s="5" t="s">
        <v>3361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</v>
      </c>
      <c r="B53" s="5" t="s">
        <v>3332</v>
      </c>
      <c r="C53" s="5" t="s">
        <v>3362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</v>
      </c>
      <c r="B54" s="5" t="s">
        <v>3325</v>
      </c>
      <c r="C54" s="5" t="s">
        <v>3363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3325</v>
      </c>
      <c r="C55" s="5" t="s">
        <v>3364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</v>
      </c>
      <c r="B56" s="5" t="s">
        <v>3325</v>
      </c>
      <c r="C56" s="5" t="s">
        <v>3365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2</v>
      </c>
      <c r="B57" s="5" t="s">
        <v>3332</v>
      </c>
      <c r="C57" s="5" t="s">
        <v>3366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</v>
      </c>
      <c r="B58" s="5" t="s">
        <v>3325</v>
      </c>
      <c r="C58" s="5" t="s">
        <v>3367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2</v>
      </c>
      <c r="B59" s="5" t="s">
        <v>3332</v>
      </c>
      <c r="C59" s="5" t="s">
        <v>3368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5</v>
      </c>
      <c r="B60" s="5" t="s">
        <v>3345</v>
      </c>
      <c r="C60" s="5" t="s">
        <v>3369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2</v>
      </c>
      <c r="B61" s="5" t="s">
        <v>3332</v>
      </c>
      <c r="C61" s="5" t="s">
        <v>3370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5</v>
      </c>
      <c r="B62" s="5" t="s">
        <v>3345</v>
      </c>
      <c r="C62" s="5" t="s">
        <v>3371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6</v>
      </c>
      <c r="B63" s="5" t="s">
        <v>875</v>
      </c>
      <c r="C63" s="5" t="s">
        <v>3372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2</v>
      </c>
      <c r="B64" s="5" t="s">
        <v>3332</v>
      </c>
      <c r="C64" s="5" t="s">
        <v>3373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9">
        <v>145</v>
      </c>
      <c r="B65" s="9" t="s">
        <v>435</v>
      </c>
      <c r="C65" s="9" t="s">
        <v>162</v>
      </c>
      <c r="D65" s="9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130</v>
      </c>
      <c r="B66" s="5" t="s">
        <v>3374</v>
      </c>
      <c r="C66" s="5" t="s">
        <v>164</v>
      </c>
      <c r="D66" s="5" t="s">
        <v>165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6</v>
      </c>
      <c r="B67" s="5" t="s">
        <v>875</v>
      </c>
      <c r="C67" s="5" t="s">
        <v>167</v>
      </c>
      <c r="D67" s="5" t="s">
        <v>165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3</v>
      </c>
      <c r="B68" s="5" t="s">
        <v>3329</v>
      </c>
      <c r="C68" s="5" t="s">
        <v>168</v>
      </c>
      <c r="D68" s="5" t="s">
        <v>165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6</v>
      </c>
      <c r="B69" s="5" t="s">
        <v>875</v>
      </c>
      <c r="C69" s="5" t="s">
        <v>250</v>
      </c>
      <c r="D69" s="5" t="s">
        <v>165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9">
        <v>145</v>
      </c>
      <c r="B70" s="9" t="s">
        <v>169</v>
      </c>
      <c r="C70" s="9" t="s">
        <v>162</v>
      </c>
      <c r="D70" s="9" t="s">
        <v>165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5</v>
      </c>
      <c r="B71" s="5" t="s">
        <v>3345</v>
      </c>
      <c r="C71" s="5" t="s">
        <v>170</v>
      </c>
      <c r="D71" s="5" t="s">
        <v>171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42</v>
      </c>
      <c r="B72" s="5" t="s">
        <v>3375</v>
      </c>
      <c r="C72" s="5" t="s">
        <v>173</v>
      </c>
      <c r="D72" s="5" t="s">
        <v>171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38</v>
      </c>
      <c r="B73" s="5" t="s">
        <v>3376</v>
      </c>
      <c r="C73" s="5" t="s">
        <v>175</v>
      </c>
      <c r="D73" s="5" t="s">
        <v>171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60</v>
      </c>
      <c r="B74" s="5" t="s">
        <v>3377</v>
      </c>
      <c r="C74" s="5" t="s">
        <v>177</v>
      </c>
      <c r="D74" s="5" t="s">
        <v>171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9">
        <v>145</v>
      </c>
      <c r="B75" s="9" t="s">
        <v>169</v>
      </c>
      <c r="C75" s="9" t="s">
        <v>162</v>
      </c>
      <c r="D75" s="9" t="s">
        <v>171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45</v>
      </c>
      <c r="B76" s="5" t="s">
        <v>3378</v>
      </c>
      <c r="C76" s="5" t="s">
        <v>180</v>
      </c>
      <c r="D76" s="5" t="s">
        <v>181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32</v>
      </c>
      <c r="B77" s="5" t="s">
        <v>3379</v>
      </c>
      <c r="C77" s="5" t="s">
        <v>183</v>
      </c>
      <c r="D77" s="5" t="s">
        <v>181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31</v>
      </c>
      <c r="B78" s="5" t="s">
        <v>3380</v>
      </c>
      <c r="C78" s="5" t="s">
        <v>185</v>
      </c>
      <c r="D78" s="5" t="s">
        <v>181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21</v>
      </c>
      <c r="B79" s="5" t="s">
        <v>3381</v>
      </c>
      <c r="C79" s="5" t="s">
        <v>186</v>
      </c>
      <c r="D79" s="5" t="s">
        <v>181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11</v>
      </c>
      <c r="B80" s="5" t="s">
        <v>3382</v>
      </c>
      <c r="C80" s="5" t="s">
        <v>187</v>
      </c>
      <c r="D80" s="5" t="s">
        <v>181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5</v>
      </c>
      <c r="B81" s="5" t="s">
        <v>3345</v>
      </c>
      <c r="C81" s="5" t="s">
        <v>189</v>
      </c>
      <c r="D81" s="5" t="s">
        <v>181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9">
        <v>145</v>
      </c>
      <c r="B82" s="9" t="s">
        <v>178</v>
      </c>
      <c r="C82" s="9" t="s">
        <v>162</v>
      </c>
      <c r="D82" s="9" t="s">
        <v>181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60</v>
      </c>
      <c r="B83" s="5" t="s">
        <v>3377</v>
      </c>
      <c r="C83" s="5" t="s">
        <v>191</v>
      </c>
      <c r="D83" s="5" t="s">
        <v>192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85</v>
      </c>
      <c r="B84" s="5" t="s">
        <v>3383</v>
      </c>
      <c r="C84" s="5" t="s">
        <v>194</v>
      </c>
      <c r="D84" s="5" t="s">
        <v>192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9">
        <v>145</v>
      </c>
      <c r="B85" s="9" t="s">
        <v>178</v>
      </c>
      <c r="C85" s="9" t="s">
        <v>162</v>
      </c>
      <c r="D85" s="9" t="s">
        <v>192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AD53"/>
  <sheetViews>
    <sheetView workbookViewId="0"/>
  </sheetViews>
  <sheetFormatPr defaultRowHeight="14.5" x14ac:dyDescent="0.35"/>
  <cols>
    <col min="1" max="1" width="51" customWidth="1"/>
    <col min="2" max="2" width="20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3384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58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36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782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1828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267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6983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4637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14497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1746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1056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196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260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1965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3385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5</v>
      </c>
      <c r="B22" s="5" t="s">
        <v>3386</v>
      </c>
      <c r="C22" s="5" t="s">
        <v>3387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3388</v>
      </c>
      <c r="C23" s="5" t="s">
        <v>3389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1475</v>
      </c>
      <c r="C24" s="5" t="s">
        <v>3390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3</v>
      </c>
      <c r="B25" s="5" t="s">
        <v>3388</v>
      </c>
      <c r="C25" s="5" t="s">
        <v>3391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3</v>
      </c>
      <c r="B26" s="5" t="s">
        <v>3388</v>
      </c>
      <c r="C26" s="5" t="s">
        <v>3392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3388</v>
      </c>
      <c r="C27" s="5" t="s">
        <v>3393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3</v>
      </c>
      <c r="B28" s="5" t="s">
        <v>3388</v>
      </c>
      <c r="C28" s="5" t="s">
        <v>3394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5</v>
      </c>
      <c r="B29" s="5" t="s">
        <v>3386</v>
      </c>
      <c r="C29" s="5" t="s">
        <v>3395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5</v>
      </c>
      <c r="B30" s="5" t="s">
        <v>3386</v>
      </c>
      <c r="C30" s="5" t="s">
        <v>3396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1475</v>
      </c>
      <c r="C31" s="5" t="s">
        <v>3397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4</v>
      </c>
      <c r="B32" s="5" t="s">
        <v>1495</v>
      </c>
      <c r="C32" s="5" t="s">
        <v>3398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9">
        <v>36</v>
      </c>
      <c r="B33" s="9" t="s">
        <v>255</v>
      </c>
      <c r="C33" s="9" t="s">
        <v>162</v>
      </c>
      <c r="D33" s="9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30</v>
      </c>
      <c r="B34" s="5" t="s">
        <v>1162</v>
      </c>
      <c r="C34" s="5" t="s">
        <v>164</v>
      </c>
      <c r="D34" s="5" t="s">
        <v>165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1475</v>
      </c>
      <c r="C35" s="5" t="s">
        <v>167</v>
      </c>
      <c r="D35" s="5" t="s">
        <v>165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4</v>
      </c>
      <c r="B36" s="5" t="s">
        <v>1495</v>
      </c>
      <c r="C36" s="5" t="s">
        <v>168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1475</v>
      </c>
      <c r="C37" s="5" t="s">
        <v>250</v>
      </c>
      <c r="D37" s="5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9">
        <v>36</v>
      </c>
      <c r="B38" s="9" t="s">
        <v>178</v>
      </c>
      <c r="C38" s="9" t="s">
        <v>162</v>
      </c>
      <c r="D38" s="9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0</v>
      </c>
      <c r="B39" s="5" t="s">
        <v>188</v>
      </c>
      <c r="C39" s="5" t="s">
        <v>170</v>
      </c>
      <c r="D39" s="5" t="s">
        <v>171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12</v>
      </c>
      <c r="B40" s="5" t="s">
        <v>279</v>
      </c>
      <c r="C40" s="5" t="s">
        <v>173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7</v>
      </c>
      <c r="B41" s="5" t="s">
        <v>2495</v>
      </c>
      <c r="C41" s="5" t="s">
        <v>175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17</v>
      </c>
      <c r="B42" s="5" t="s">
        <v>3399</v>
      </c>
      <c r="C42" s="5" t="s">
        <v>177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9">
        <v>36</v>
      </c>
      <c r="B43" s="9" t="s">
        <v>255</v>
      </c>
      <c r="C43" s="9" t="s">
        <v>162</v>
      </c>
      <c r="D43" s="9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12</v>
      </c>
      <c r="B44" s="5" t="s">
        <v>279</v>
      </c>
      <c r="C44" s="5" t="s">
        <v>180</v>
      </c>
      <c r="D44" s="5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6</v>
      </c>
      <c r="B45" s="5" t="s">
        <v>1489</v>
      </c>
      <c r="C45" s="5" t="s">
        <v>183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10</v>
      </c>
      <c r="B46" s="5" t="s">
        <v>3400</v>
      </c>
      <c r="C46" s="5" t="s">
        <v>185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6</v>
      </c>
      <c r="B47" s="5" t="s">
        <v>1489</v>
      </c>
      <c r="C47" s="5" t="s">
        <v>186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0</v>
      </c>
      <c r="B48" s="5" t="s">
        <v>188</v>
      </c>
      <c r="C48" s="5" t="s">
        <v>187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2</v>
      </c>
      <c r="B49" s="5" t="s">
        <v>1028</v>
      </c>
      <c r="C49" s="5" t="s">
        <v>189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9">
        <v>36</v>
      </c>
      <c r="B50" s="9" t="s">
        <v>169</v>
      </c>
      <c r="C50" s="9" t="s">
        <v>162</v>
      </c>
      <c r="D50" s="9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8</v>
      </c>
      <c r="B51" s="5" t="s">
        <v>1514</v>
      </c>
      <c r="C51" s="5" t="s">
        <v>191</v>
      </c>
      <c r="D51" s="5" t="s">
        <v>192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28</v>
      </c>
      <c r="B52" s="5" t="s">
        <v>3401</v>
      </c>
      <c r="C52" s="5" t="s">
        <v>194</v>
      </c>
      <c r="D52" s="5" t="s">
        <v>192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9">
        <v>36</v>
      </c>
      <c r="B53" s="9" t="s">
        <v>178</v>
      </c>
      <c r="C53" s="9" t="s">
        <v>162</v>
      </c>
      <c r="D53" s="9" t="s">
        <v>192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AD66"/>
  <sheetViews>
    <sheetView workbookViewId="0"/>
  </sheetViews>
  <sheetFormatPr defaultRowHeight="14.5" x14ac:dyDescent="0.35"/>
  <cols>
    <col min="1" max="1" width="53" customWidth="1"/>
    <col min="2" max="2" width="22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3402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59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41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1980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1241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229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8076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4587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16113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2019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196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259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815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285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3403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775</v>
      </c>
      <c r="C22" s="5" t="s">
        <v>3404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775</v>
      </c>
      <c r="C23" s="5" t="s">
        <v>3405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3406</v>
      </c>
      <c r="C24" s="5" t="s">
        <v>3407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775</v>
      </c>
      <c r="C25" s="5" t="s">
        <v>3408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3406</v>
      </c>
      <c r="C26" s="5" t="s">
        <v>3409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3410</v>
      </c>
      <c r="C27" s="5" t="s">
        <v>3411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775</v>
      </c>
      <c r="C28" s="5" t="s">
        <v>3412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775</v>
      </c>
      <c r="C29" s="5" t="s">
        <v>3413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4</v>
      </c>
      <c r="B30" s="5" t="s">
        <v>3414</v>
      </c>
      <c r="C30" s="5" t="s">
        <v>3415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775</v>
      </c>
      <c r="C31" s="5" t="s">
        <v>3416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775</v>
      </c>
      <c r="C32" s="5" t="s">
        <v>3417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775</v>
      </c>
      <c r="C33" s="5" t="s">
        <v>3418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2</v>
      </c>
      <c r="B34" s="5" t="s">
        <v>3406</v>
      </c>
      <c r="C34" s="5" t="s">
        <v>3419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3</v>
      </c>
      <c r="B35" s="5" t="s">
        <v>3410</v>
      </c>
      <c r="C35" s="5" t="s">
        <v>3420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3406</v>
      </c>
      <c r="C36" s="5" t="s">
        <v>3421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4</v>
      </c>
      <c r="B37" s="5" t="s">
        <v>3414</v>
      </c>
      <c r="C37" s="5" t="s">
        <v>3422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775</v>
      </c>
      <c r="C38" s="5" t="s">
        <v>3423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775</v>
      </c>
      <c r="C39" s="5" t="s">
        <v>3424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3406</v>
      </c>
      <c r="C40" s="5" t="s">
        <v>3425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775</v>
      </c>
      <c r="C41" s="5" t="s">
        <v>3426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775</v>
      </c>
      <c r="C42" s="5" t="s">
        <v>3427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775</v>
      </c>
      <c r="C43" s="5" t="s">
        <v>3428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775</v>
      </c>
      <c r="C44" s="5" t="s">
        <v>3429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3</v>
      </c>
      <c r="B45" s="5" t="s">
        <v>3410</v>
      </c>
      <c r="C45" s="5" t="s">
        <v>3430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9">
        <v>41</v>
      </c>
      <c r="B46" s="9" t="s">
        <v>435</v>
      </c>
      <c r="C46" s="9" t="s">
        <v>162</v>
      </c>
      <c r="D46" s="9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28</v>
      </c>
      <c r="B47" s="5" t="s">
        <v>3431</v>
      </c>
      <c r="C47" s="5" t="s">
        <v>164</v>
      </c>
      <c r="D47" s="5" t="s">
        <v>165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3</v>
      </c>
      <c r="B48" s="5" t="s">
        <v>3410</v>
      </c>
      <c r="C48" s="5" t="s">
        <v>167</v>
      </c>
      <c r="D48" s="5" t="s">
        <v>165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9</v>
      </c>
      <c r="B49" s="5" t="s">
        <v>3432</v>
      </c>
      <c r="C49" s="5" t="s">
        <v>168</v>
      </c>
      <c r="D49" s="5" t="s">
        <v>165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775</v>
      </c>
      <c r="C50" s="5" t="s">
        <v>277</v>
      </c>
      <c r="D50" s="5" t="s">
        <v>165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9">
        <v>41</v>
      </c>
      <c r="B51" s="9" t="s">
        <v>178</v>
      </c>
      <c r="C51" s="9" t="s">
        <v>162</v>
      </c>
      <c r="D51" s="9" t="s">
        <v>165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2</v>
      </c>
      <c r="B52" s="5" t="s">
        <v>3406</v>
      </c>
      <c r="C52" s="5" t="s">
        <v>170</v>
      </c>
      <c r="D52" s="5" t="s">
        <v>171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14</v>
      </c>
      <c r="B53" s="5" t="s">
        <v>3433</v>
      </c>
      <c r="C53" s="5" t="s">
        <v>173</v>
      </c>
      <c r="D53" s="5" t="s">
        <v>171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12</v>
      </c>
      <c r="B54" s="5" t="s">
        <v>3434</v>
      </c>
      <c r="C54" s="5" t="s">
        <v>175</v>
      </c>
      <c r="D54" s="5" t="s">
        <v>171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13</v>
      </c>
      <c r="B55" s="5" t="s">
        <v>3435</v>
      </c>
      <c r="C55" s="5" t="s">
        <v>177</v>
      </c>
      <c r="D55" s="5" t="s">
        <v>171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9">
        <v>41</v>
      </c>
      <c r="B56" s="9" t="s">
        <v>169</v>
      </c>
      <c r="C56" s="9" t="s">
        <v>162</v>
      </c>
      <c r="D56" s="9" t="s">
        <v>171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23</v>
      </c>
      <c r="B57" s="5" t="s">
        <v>3436</v>
      </c>
      <c r="C57" s="5" t="s">
        <v>180</v>
      </c>
      <c r="D57" s="5" t="s">
        <v>181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9</v>
      </c>
      <c r="B58" s="5" t="s">
        <v>3432</v>
      </c>
      <c r="C58" s="5" t="s">
        <v>183</v>
      </c>
      <c r="D58" s="5" t="s">
        <v>181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5</v>
      </c>
      <c r="B59" s="5" t="s">
        <v>3437</v>
      </c>
      <c r="C59" s="5" t="s">
        <v>185</v>
      </c>
      <c r="D59" s="5" t="s">
        <v>181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4</v>
      </c>
      <c r="B60" s="5" t="s">
        <v>3414</v>
      </c>
      <c r="C60" s="5" t="s">
        <v>186</v>
      </c>
      <c r="D60" s="5" t="s">
        <v>181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0</v>
      </c>
      <c r="B61" s="5" t="s">
        <v>188</v>
      </c>
      <c r="C61" s="5" t="s">
        <v>187</v>
      </c>
      <c r="D61" s="5" t="s">
        <v>181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0</v>
      </c>
      <c r="B62" s="5" t="s">
        <v>188</v>
      </c>
      <c r="C62" s="5" t="s">
        <v>189</v>
      </c>
      <c r="D62" s="5" t="s">
        <v>181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9">
        <v>41</v>
      </c>
      <c r="B63" s="9" t="s">
        <v>169</v>
      </c>
      <c r="C63" s="9" t="s">
        <v>162</v>
      </c>
      <c r="D63" s="9" t="s">
        <v>181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18</v>
      </c>
      <c r="B64" s="5" t="s">
        <v>3438</v>
      </c>
      <c r="C64" s="5" t="s">
        <v>191</v>
      </c>
      <c r="D64" s="5" t="s">
        <v>192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23</v>
      </c>
      <c r="B65" s="5" t="s">
        <v>3436</v>
      </c>
      <c r="C65" s="5" t="s">
        <v>194</v>
      </c>
      <c r="D65" s="5" t="s">
        <v>192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9">
        <v>41</v>
      </c>
      <c r="B66" s="9" t="s">
        <v>178</v>
      </c>
      <c r="C66" s="9" t="s">
        <v>162</v>
      </c>
      <c r="D66" s="9" t="s">
        <v>192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AD71"/>
  <sheetViews>
    <sheetView workbookViewId="0"/>
  </sheetViews>
  <sheetFormatPr defaultRowHeight="14.5" x14ac:dyDescent="0.35"/>
  <cols>
    <col min="1" max="1" width="54" customWidth="1"/>
    <col min="2" max="2" width="23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3439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60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56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1804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1076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228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5837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3720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12663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1459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1374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1663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261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3440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1712</v>
      </c>
      <c r="C22" s="5" t="s">
        <v>3441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482</v>
      </c>
      <c r="C23" s="5" t="s">
        <v>3442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482</v>
      </c>
      <c r="C24" s="5" t="s">
        <v>3443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482</v>
      </c>
      <c r="C25" s="5" t="s">
        <v>3444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482</v>
      </c>
      <c r="C26" s="5" t="s">
        <v>3445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482</v>
      </c>
      <c r="C27" s="5" t="s">
        <v>3446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482</v>
      </c>
      <c r="C28" s="5" t="s">
        <v>3447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7</v>
      </c>
      <c r="B29" s="5" t="s">
        <v>1509</v>
      </c>
      <c r="C29" s="5" t="s">
        <v>3448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1712</v>
      </c>
      <c r="C30" s="5" t="s">
        <v>3449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482</v>
      </c>
      <c r="C31" s="5" t="s">
        <v>3450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4</v>
      </c>
      <c r="B32" s="5" t="s">
        <v>1715</v>
      </c>
      <c r="C32" s="5" t="s">
        <v>3451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2</v>
      </c>
      <c r="B33" s="5" t="s">
        <v>1712</v>
      </c>
      <c r="C33" s="5" t="s">
        <v>3452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3</v>
      </c>
      <c r="B34" s="5" t="s">
        <v>3453</v>
      </c>
      <c r="C34" s="5" t="s">
        <v>3454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3</v>
      </c>
      <c r="B35" s="5" t="s">
        <v>3453</v>
      </c>
      <c r="C35" s="5" t="s">
        <v>3455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1712</v>
      </c>
      <c r="C36" s="5" t="s">
        <v>3456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1712</v>
      </c>
      <c r="C37" s="5" t="s">
        <v>3457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3</v>
      </c>
      <c r="B38" s="5" t="s">
        <v>3453</v>
      </c>
      <c r="C38" s="5" t="s">
        <v>3458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482</v>
      </c>
      <c r="C39" s="5" t="s">
        <v>3459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4</v>
      </c>
      <c r="B40" s="5" t="s">
        <v>1715</v>
      </c>
      <c r="C40" s="5" t="s">
        <v>3460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482</v>
      </c>
      <c r="C41" s="5" t="s">
        <v>3461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482</v>
      </c>
      <c r="C42" s="5" t="s">
        <v>3462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1712</v>
      </c>
      <c r="C43" s="5" t="s">
        <v>3463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2</v>
      </c>
      <c r="B44" s="5" t="s">
        <v>1712</v>
      </c>
      <c r="C44" s="5" t="s">
        <v>3464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482</v>
      </c>
      <c r="C45" s="5" t="s">
        <v>3465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4</v>
      </c>
      <c r="B46" s="5" t="s">
        <v>1715</v>
      </c>
      <c r="C46" s="5" t="s">
        <v>3466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2</v>
      </c>
      <c r="B47" s="5" t="s">
        <v>1712</v>
      </c>
      <c r="C47" s="5" t="s">
        <v>3467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482</v>
      </c>
      <c r="C48" s="5" t="s">
        <v>3468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9">
        <v>56</v>
      </c>
      <c r="B49" s="9" t="s">
        <v>435</v>
      </c>
      <c r="C49" s="9" t="s">
        <v>162</v>
      </c>
      <c r="D49" s="9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37</v>
      </c>
      <c r="B50" s="5" t="s">
        <v>3469</v>
      </c>
      <c r="C50" s="5" t="s">
        <v>164</v>
      </c>
      <c r="D50" s="5" t="s">
        <v>165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482</v>
      </c>
      <c r="C51" s="5" t="s">
        <v>166</v>
      </c>
      <c r="D51" s="5" t="s">
        <v>165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4</v>
      </c>
      <c r="B52" s="5" t="s">
        <v>1715</v>
      </c>
      <c r="C52" s="5" t="s">
        <v>167</v>
      </c>
      <c r="D52" s="5" t="s">
        <v>165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5</v>
      </c>
      <c r="B53" s="5" t="s">
        <v>3470</v>
      </c>
      <c r="C53" s="5" t="s">
        <v>168</v>
      </c>
      <c r="D53" s="5" t="s">
        <v>165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5</v>
      </c>
      <c r="B54" s="5" t="s">
        <v>3470</v>
      </c>
      <c r="C54" s="5" t="s">
        <v>250</v>
      </c>
      <c r="D54" s="5" t="s">
        <v>165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4</v>
      </c>
      <c r="B55" s="5" t="s">
        <v>1715</v>
      </c>
      <c r="C55" s="5" t="s">
        <v>277</v>
      </c>
      <c r="D55" s="5" t="s">
        <v>165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9">
        <v>56</v>
      </c>
      <c r="B56" s="9" t="s">
        <v>178</v>
      </c>
      <c r="C56" s="9" t="s">
        <v>162</v>
      </c>
      <c r="D56" s="9" t="s">
        <v>165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482</v>
      </c>
      <c r="C57" s="5" t="s">
        <v>170</v>
      </c>
      <c r="D57" s="5" t="s">
        <v>171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13</v>
      </c>
      <c r="B58" s="5" t="s">
        <v>3471</v>
      </c>
      <c r="C58" s="5" t="s">
        <v>173</v>
      </c>
      <c r="D58" s="5" t="s">
        <v>171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17</v>
      </c>
      <c r="B59" s="5" t="s">
        <v>3472</v>
      </c>
      <c r="C59" s="5" t="s">
        <v>175</v>
      </c>
      <c r="D59" s="5" t="s">
        <v>171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25</v>
      </c>
      <c r="B60" s="5" t="s">
        <v>3473</v>
      </c>
      <c r="C60" s="5" t="s">
        <v>177</v>
      </c>
      <c r="D60" s="5" t="s">
        <v>171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9">
        <v>56</v>
      </c>
      <c r="B61" s="9" t="s">
        <v>178</v>
      </c>
      <c r="C61" s="9" t="s">
        <v>162</v>
      </c>
      <c r="D61" s="9" t="s">
        <v>171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39</v>
      </c>
      <c r="B62" s="5" t="s">
        <v>3474</v>
      </c>
      <c r="C62" s="5" t="s">
        <v>180</v>
      </c>
      <c r="D62" s="5" t="s">
        <v>181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8</v>
      </c>
      <c r="B63" s="5" t="s">
        <v>233</v>
      </c>
      <c r="C63" s="5" t="s">
        <v>183</v>
      </c>
      <c r="D63" s="5" t="s">
        <v>181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6</v>
      </c>
      <c r="B64" s="5" t="s">
        <v>1710</v>
      </c>
      <c r="C64" s="5" t="s">
        <v>185</v>
      </c>
      <c r="D64" s="5" t="s">
        <v>181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0</v>
      </c>
      <c r="B65" s="5" t="s">
        <v>188</v>
      </c>
      <c r="C65" s="5" t="s">
        <v>186</v>
      </c>
      <c r="D65" s="5" t="s">
        <v>181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0</v>
      </c>
      <c r="B66" s="5" t="s">
        <v>188</v>
      </c>
      <c r="C66" s="5" t="s">
        <v>187</v>
      </c>
      <c r="D66" s="5" t="s">
        <v>181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3</v>
      </c>
      <c r="B67" s="5" t="s">
        <v>3453</v>
      </c>
      <c r="C67" s="5" t="s">
        <v>189</v>
      </c>
      <c r="D67" s="5" t="s">
        <v>181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9">
        <v>56</v>
      </c>
      <c r="B68" s="9" t="s">
        <v>178</v>
      </c>
      <c r="C68" s="9" t="s">
        <v>162</v>
      </c>
      <c r="D68" s="9" t="s">
        <v>181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35</v>
      </c>
      <c r="B69" s="5" t="s">
        <v>3475</v>
      </c>
      <c r="C69" s="5" t="s">
        <v>191</v>
      </c>
      <c r="D69" s="5" t="s">
        <v>192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21</v>
      </c>
      <c r="B70" s="5" t="s">
        <v>3476</v>
      </c>
      <c r="C70" s="5" t="s">
        <v>194</v>
      </c>
      <c r="D70" s="5" t="s">
        <v>192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9">
        <v>56</v>
      </c>
      <c r="B71" s="9" t="s">
        <v>178</v>
      </c>
      <c r="C71" s="9" t="s">
        <v>162</v>
      </c>
      <c r="D71" s="9" t="s">
        <v>192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AD363"/>
  <sheetViews>
    <sheetView workbookViewId="0"/>
  </sheetViews>
  <sheetFormatPr defaultRowHeight="14.5" x14ac:dyDescent="0.35"/>
  <cols>
    <col min="1" max="1" width="55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3477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61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1753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2928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605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246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12327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5329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21434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3081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287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120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3478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3479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3480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1374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3481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3</v>
      </c>
      <c r="B22" s="5" t="s">
        <v>3482</v>
      </c>
      <c r="C22" s="5" t="s">
        <v>3483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3484</v>
      </c>
      <c r="C23" s="5" t="s">
        <v>3485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3486</v>
      </c>
      <c r="C24" s="5" t="s">
        <v>3487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5</v>
      </c>
      <c r="B25" s="5" t="s">
        <v>289</v>
      </c>
      <c r="C25" s="5" t="s">
        <v>3488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3484</v>
      </c>
      <c r="C26" s="5" t="s">
        <v>3489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3482</v>
      </c>
      <c r="C27" s="5" t="s">
        <v>3490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4</v>
      </c>
      <c r="B28" s="5" t="s">
        <v>3491</v>
      </c>
      <c r="C28" s="5" t="s">
        <v>3492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2</v>
      </c>
      <c r="B29" s="5" t="s">
        <v>3484</v>
      </c>
      <c r="C29" s="5" t="s">
        <v>3493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3486</v>
      </c>
      <c r="C30" s="5" t="s">
        <v>3494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3484</v>
      </c>
      <c r="C31" s="5" t="s">
        <v>3495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3</v>
      </c>
      <c r="B32" s="5" t="s">
        <v>3482</v>
      </c>
      <c r="C32" s="5" t="s">
        <v>3496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3486</v>
      </c>
      <c r="C33" s="5" t="s">
        <v>3497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7</v>
      </c>
      <c r="B34" s="5" t="s">
        <v>3498</v>
      </c>
      <c r="C34" s="5" t="s">
        <v>3499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3</v>
      </c>
      <c r="B35" s="5" t="s">
        <v>3482</v>
      </c>
      <c r="C35" s="5" t="s">
        <v>3500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5</v>
      </c>
      <c r="B36" s="5" t="s">
        <v>289</v>
      </c>
      <c r="C36" s="5" t="s">
        <v>3501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9</v>
      </c>
      <c r="B37" s="5" t="s">
        <v>1972</v>
      </c>
      <c r="C37" s="5" t="s">
        <v>3502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3</v>
      </c>
      <c r="B38" s="5" t="s">
        <v>3482</v>
      </c>
      <c r="C38" s="5" t="s">
        <v>3503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3484</v>
      </c>
      <c r="C39" s="5" t="s">
        <v>3504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10</v>
      </c>
      <c r="B40" s="5" t="s">
        <v>480</v>
      </c>
      <c r="C40" s="5" t="s">
        <v>3505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11</v>
      </c>
      <c r="B41" s="5" t="s">
        <v>3506</v>
      </c>
      <c r="C41" s="5" t="s">
        <v>3507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5</v>
      </c>
      <c r="B42" s="5" t="s">
        <v>289</v>
      </c>
      <c r="C42" s="5" t="s">
        <v>3508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5</v>
      </c>
      <c r="B43" s="5" t="s">
        <v>289</v>
      </c>
      <c r="C43" s="5" t="s">
        <v>3509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7</v>
      </c>
      <c r="B44" s="5" t="s">
        <v>3498</v>
      </c>
      <c r="C44" s="5" t="s">
        <v>3510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3</v>
      </c>
      <c r="B45" s="5" t="s">
        <v>3482</v>
      </c>
      <c r="C45" s="5" t="s">
        <v>3511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4</v>
      </c>
      <c r="B46" s="5" t="s">
        <v>3491</v>
      </c>
      <c r="C46" s="5" t="s">
        <v>3512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3486</v>
      </c>
      <c r="C47" s="5" t="s">
        <v>3513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6</v>
      </c>
      <c r="B48" s="5" t="s">
        <v>3514</v>
      </c>
      <c r="C48" s="5" t="s">
        <v>3515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3486</v>
      </c>
      <c r="C49" s="5" t="s">
        <v>3516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2</v>
      </c>
      <c r="B50" s="5" t="s">
        <v>3484</v>
      </c>
      <c r="C50" s="5" t="s">
        <v>3517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2</v>
      </c>
      <c r="B51" s="5" t="s">
        <v>3484</v>
      </c>
      <c r="C51" s="5" t="s">
        <v>3518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3</v>
      </c>
      <c r="B52" s="5" t="s">
        <v>3482</v>
      </c>
      <c r="C52" s="5" t="s">
        <v>3519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</v>
      </c>
      <c r="B53" s="5" t="s">
        <v>3484</v>
      </c>
      <c r="C53" s="5" t="s">
        <v>3520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8</v>
      </c>
      <c r="B54" s="5" t="s">
        <v>3521</v>
      </c>
      <c r="C54" s="5" t="s">
        <v>3522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9</v>
      </c>
      <c r="B55" s="5" t="s">
        <v>1972</v>
      </c>
      <c r="C55" s="5" t="s">
        <v>3523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15</v>
      </c>
      <c r="B56" s="5" t="s">
        <v>496</v>
      </c>
      <c r="C56" s="5" t="s">
        <v>3524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7</v>
      </c>
      <c r="B57" s="5" t="s">
        <v>3498</v>
      </c>
      <c r="C57" s="5" t="s">
        <v>3525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5</v>
      </c>
      <c r="B58" s="5" t="s">
        <v>289</v>
      </c>
      <c r="C58" s="5" t="s">
        <v>3526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12</v>
      </c>
      <c r="B59" s="5" t="s">
        <v>3527</v>
      </c>
      <c r="C59" s="5" t="s">
        <v>3528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7</v>
      </c>
      <c r="B60" s="5" t="s">
        <v>3498</v>
      </c>
      <c r="C60" s="5" t="s">
        <v>3529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17</v>
      </c>
      <c r="B61" s="5" t="s">
        <v>3530</v>
      </c>
      <c r="C61" s="5" t="s">
        <v>3531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5</v>
      </c>
      <c r="B62" s="5" t="s">
        <v>289</v>
      </c>
      <c r="C62" s="5" t="s">
        <v>3532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12</v>
      </c>
      <c r="B63" s="5" t="s">
        <v>3527</v>
      </c>
      <c r="C63" s="5" t="s">
        <v>3533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9</v>
      </c>
      <c r="B64" s="5" t="s">
        <v>1972</v>
      </c>
      <c r="C64" s="5" t="s">
        <v>3534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1</v>
      </c>
      <c r="B65" s="5" t="s">
        <v>3486</v>
      </c>
      <c r="C65" s="5" t="s">
        <v>3535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3</v>
      </c>
      <c r="B66" s="5" t="s">
        <v>3482</v>
      </c>
      <c r="C66" s="5" t="s">
        <v>3536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5</v>
      </c>
      <c r="B67" s="5" t="s">
        <v>289</v>
      </c>
      <c r="C67" s="5" t="s">
        <v>3537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18</v>
      </c>
      <c r="B68" s="5" t="s">
        <v>2379</v>
      </c>
      <c r="C68" s="5" t="s">
        <v>3538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6</v>
      </c>
      <c r="B69" s="5" t="s">
        <v>3514</v>
      </c>
      <c r="C69" s="5" t="s">
        <v>3539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3</v>
      </c>
      <c r="B70" s="5" t="s">
        <v>3482</v>
      </c>
      <c r="C70" s="5" t="s">
        <v>3540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3</v>
      </c>
      <c r="B71" s="5" t="s">
        <v>3482</v>
      </c>
      <c r="C71" s="5" t="s">
        <v>3541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7</v>
      </c>
      <c r="B72" s="5" t="s">
        <v>3498</v>
      </c>
      <c r="C72" s="5" t="s">
        <v>3542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3</v>
      </c>
      <c r="B73" s="5" t="s">
        <v>3482</v>
      </c>
      <c r="C73" s="5" t="s">
        <v>3543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4</v>
      </c>
      <c r="B74" s="5" t="s">
        <v>3491</v>
      </c>
      <c r="C74" s="5" t="s">
        <v>3544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3</v>
      </c>
      <c r="B75" s="5" t="s">
        <v>3482</v>
      </c>
      <c r="C75" s="5" t="s">
        <v>3545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1</v>
      </c>
      <c r="B76" s="5" t="s">
        <v>3486</v>
      </c>
      <c r="C76" s="5" t="s">
        <v>3546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1</v>
      </c>
      <c r="B77" s="5" t="s">
        <v>3486</v>
      </c>
      <c r="C77" s="5" t="s">
        <v>3547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2</v>
      </c>
      <c r="B78" s="5" t="s">
        <v>3484</v>
      </c>
      <c r="C78" s="5" t="s">
        <v>3548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1</v>
      </c>
      <c r="B79" s="5" t="s">
        <v>3486</v>
      </c>
      <c r="C79" s="5" t="s">
        <v>3549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13</v>
      </c>
      <c r="B80" s="5" t="s">
        <v>3550</v>
      </c>
      <c r="C80" s="5" t="s">
        <v>3551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2</v>
      </c>
      <c r="B81" s="5" t="s">
        <v>3484</v>
      </c>
      <c r="C81" s="5" t="s">
        <v>3552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3</v>
      </c>
      <c r="B82" s="5" t="s">
        <v>3482</v>
      </c>
      <c r="C82" s="5" t="s">
        <v>3553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1</v>
      </c>
      <c r="B83" s="5" t="s">
        <v>3486</v>
      </c>
      <c r="C83" s="5" t="s">
        <v>3554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2</v>
      </c>
      <c r="B84" s="5" t="s">
        <v>3484</v>
      </c>
      <c r="C84" s="5" t="s">
        <v>3555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2</v>
      </c>
      <c r="B85" s="5" t="s">
        <v>3484</v>
      </c>
      <c r="C85" s="5" t="s">
        <v>3556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1</v>
      </c>
      <c r="B86" s="5" t="s">
        <v>3486</v>
      </c>
      <c r="C86" s="5" t="s">
        <v>3557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4</v>
      </c>
      <c r="B87" s="5" t="s">
        <v>3491</v>
      </c>
      <c r="C87" s="5" t="s">
        <v>3558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1</v>
      </c>
      <c r="B88" s="5" t="s">
        <v>3486</v>
      </c>
      <c r="C88" s="5" t="s">
        <v>3559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1</v>
      </c>
      <c r="B89" s="5" t="s">
        <v>3486</v>
      </c>
      <c r="C89" s="5" t="s">
        <v>3560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2</v>
      </c>
      <c r="B90" s="5" t="s">
        <v>3484</v>
      </c>
      <c r="C90" s="5" t="s">
        <v>3561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34</v>
      </c>
      <c r="B91" s="5" t="s">
        <v>2385</v>
      </c>
      <c r="C91" s="5" t="s">
        <v>3562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4</v>
      </c>
      <c r="B92" s="5" t="s">
        <v>3491</v>
      </c>
      <c r="C92" s="5" t="s">
        <v>3563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1</v>
      </c>
      <c r="B93" s="5" t="s">
        <v>3486</v>
      </c>
      <c r="C93" s="5" t="s">
        <v>3564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31</v>
      </c>
      <c r="B94" s="5" t="s">
        <v>1068</v>
      </c>
      <c r="C94" s="5" t="s">
        <v>3565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1</v>
      </c>
      <c r="B95" s="5" t="s">
        <v>3486</v>
      </c>
      <c r="C95" s="5" t="s">
        <v>3566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1</v>
      </c>
      <c r="B96" s="5" t="s">
        <v>3486</v>
      </c>
      <c r="C96" s="5" t="s">
        <v>3567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1</v>
      </c>
      <c r="B97" s="5" t="s">
        <v>3486</v>
      </c>
      <c r="C97" s="5" t="s">
        <v>3568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7</v>
      </c>
      <c r="B98" s="5" t="s">
        <v>3498</v>
      </c>
      <c r="C98" s="5" t="s">
        <v>3569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1</v>
      </c>
      <c r="B99" s="5" t="s">
        <v>3486</v>
      </c>
      <c r="C99" s="5" t="s">
        <v>3570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4</v>
      </c>
      <c r="B100" s="5" t="s">
        <v>3491</v>
      </c>
      <c r="C100" s="5" t="s">
        <v>3571</v>
      </c>
      <c r="D100" s="5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1</v>
      </c>
      <c r="B101" s="5" t="s">
        <v>3486</v>
      </c>
      <c r="C101" s="5" t="s">
        <v>3572</v>
      </c>
      <c r="D101" s="5" t="s">
        <v>134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1</v>
      </c>
      <c r="B102" s="5" t="s">
        <v>3486</v>
      </c>
      <c r="C102" s="5" t="s">
        <v>3573</v>
      </c>
      <c r="D102" s="5" t="s">
        <v>134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3</v>
      </c>
      <c r="B103" s="5" t="s">
        <v>3482</v>
      </c>
      <c r="C103" s="5" t="s">
        <v>3574</v>
      </c>
      <c r="D103" s="5" t="s">
        <v>134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5</v>
      </c>
      <c r="B104" s="5" t="s">
        <v>289</v>
      </c>
      <c r="C104" s="5" t="s">
        <v>3575</v>
      </c>
      <c r="D104" s="5" t="s">
        <v>134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1</v>
      </c>
      <c r="B105" s="5" t="s">
        <v>3486</v>
      </c>
      <c r="C105" s="5" t="s">
        <v>3576</v>
      </c>
      <c r="D105" s="5" t="s">
        <v>134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2</v>
      </c>
      <c r="B106" s="5" t="s">
        <v>3484</v>
      </c>
      <c r="C106" s="5" t="s">
        <v>3577</v>
      </c>
      <c r="D106" s="5" t="s">
        <v>134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2</v>
      </c>
      <c r="B107" s="5" t="s">
        <v>3484</v>
      </c>
      <c r="C107" s="5" t="s">
        <v>3578</v>
      </c>
      <c r="D107" s="5" t="s">
        <v>134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10</v>
      </c>
      <c r="B108" s="5" t="s">
        <v>480</v>
      </c>
      <c r="C108" s="5" t="s">
        <v>3579</v>
      </c>
      <c r="D108" s="5" t="s">
        <v>134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2</v>
      </c>
      <c r="B109" s="5" t="s">
        <v>3484</v>
      </c>
      <c r="C109" s="5" t="s">
        <v>3580</v>
      </c>
      <c r="D109" s="5" t="s">
        <v>134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1</v>
      </c>
      <c r="B110" s="5" t="s">
        <v>3486</v>
      </c>
      <c r="C110" s="5" t="s">
        <v>3581</v>
      </c>
      <c r="D110" s="5" t="s">
        <v>134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6</v>
      </c>
      <c r="B111" s="5" t="s">
        <v>3514</v>
      </c>
      <c r="C111" s="5" t="s">
        <v>3582</v>
      </c>
      <c r="D111" s="5" t="s">
        <v>134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6</v>
      </c>
      <c r="B112" s="5" t="s">
        <v>3514</v>
      </c>
      <c r="C112" s="5" t="s">
        <v>3583</v>
      </c>
      <c r="D112" s="5" t="s">
        <v>134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5">
        <v>5</v>
      </c>
      <c r="B113" s="5" t="s">
        <v>289</v>
      </c>
      <c r="C113" s="5" t="s">
        <v>3584</v>
      </c>
      <c r="D113" s="5" t="s">
        <v>134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5">
        <v>5</v>
      </c>
      <c r="B114" s="5" t="s">
        <v>289</v>
      </c>
      <c r="C114" s="5" t="s">
        <v>3585</v>
      </c>
      <c r="D114" s="5" t="s">
        <v>134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5</v>
      </c>
      <c r="B115" s="5" t="s">
        <v>289</v>
      </c>
      <c r="C115" s="5" t="s">
        <v>3586</v>
      </c>
      <c r="D115" s="5" t="s">
        <v>134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5">
        <v>4</v>
      </c>
      <c r="B116" s="5" t="s">
        <v>3491</v>
      </c>
      <c r="C116" s="5" t="s">
        <v>3587</v>
      </c>
      <c r="D116" s="5" t="s">
        <v>134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5">
        <v>7</v>
      </c>
      <c r="B117" s="5" t="s">
        <v>3498</v>
      </c>
      <c r="C117" s="5" t="s">
        <v>3588</v>
      </c>
      <c r="D117" s="5" t="s">
        <v>134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5">
        <v>7</v>
      </c>
      <c r="B118" s="5" t="s">
        <v>3498</v>
      </c>
      <c r="C118" s="5" t="s">
        <v>3589</v>
      </c>
      <c r="D118" s="5" t="s">
        <v>134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5">
        <v>3</v>
      </c>
      <c r="B119" s="5" t="s">
        <v>3482</v>
      </c>
      <c r="C119" s="5" t="s">
        <v>3590</v>
      </c>
      <c r="D119" s="5" t="s">
        <v>134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5">
        <v>11</v>
      </c>
      <c r="B120" s="5" t="s">
        <v>3506</v>
      </c>
      <c r="C120" s="5" t="s">
        <v>3591</v>
      </c>
      <c r="D120" s="5" t="s">
        <v>134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5">
        <v>36</v>
      </c>
      <c r="B121" s="5" t="s">
        <v>318</v>
      </c>
      <c r="C121" s="5" t="s">
        <v>3592</v>
      </c>
      <c r="D121" s="5" t="s">
        <v>134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35">
      <c r="A122" s="5">
        <v>24</v>
      </c>
      <c r="B122" s="5" t="s">
        <v>3593</v>
      </c>
      <c r="C122" s="5" t="s">
        <v>3594</v>
      </c>
      <c r="D122" s="5" t="s">
        <v>134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35">
      <c r="A123" s="5">
        <v>14</v>
      </c>
      <c r="B123" s="5" t="s">
        <v>3595</v>
      </c>
      <c r="C123" s="5" t="s">
        <v>3596</v>
      </c>
      <c r="D123" s="5" t="s">
        <v>134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x14ac:dyDescent="0.35">
      <c r="A124" s="5">
        <v>1</v>
      </c>
      <c r="B124" s="5" t="s">
        <v>3486</v>
      </c>
      <c r="C124" s="5" t="s">
        <v>3597</v>
      </c>
      <c r="D124" s="5" t="s">
        <v>134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x14ac:dyDescent="0.35">
      <c r="A125" s="5">
        <v>4</v>
      </c>
      <c r="B125" s="5" t="s">
        <v>3491</v>
      </c>
      <c r="C125" s="5" t="s">
        <v>3598</v>
      </c>
      <c r="D125" s="5" t="s">
        <v>134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x14ac:dyDescent="0.35">
      <c r="A126" s="5">
        <v>27</v>
      </c>
      <c r="B126" s="5" t="s">
        <v>3599</v>
      </c>
      <c r="C126" s="5" t="s">
        <v>3600</v>
      </c>
      <c r="D126" s="5" t="s">
        <v>134</v>
      </c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x14ac:dyDescent="0.35">
      <c r="A127" s="5">
        <v>10</v>
      </c>
      <c r="B127" s="5" t="s">
        <v>480</v>
      </c>
      <c r="C127" s="5" t="s">
        <v>3601</v>
      </c>
      <c r="D127" s="5" t="s">
        <v>134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x14ac:dyDescent="0.35">
      <c r="A128" s="5">
        <v>27</v>
      </c>
      <c r="B128" s="5" t="s">
        <v>3599</v>
      </c>
      <c r="C128" s="5" t="s">
        <v>3602</v>
      </c>
      <c r="D128" s="5" t="s">
        <v>134</v>
      </c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x14ac:dyDescent="0.35">
      <c r="A129" s="5">
        <v>5</v>
      </c>
      <c r="B129" s="5" t="s">
        <v>289</v>
      </c>
      <c r="C129" s="5" t="s">
        <v>3603</v>
      </c>
      <c r="D129" s="5" t="s">
        <v>134</v>
      </c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x14ac:dyDescent="0.35">
      <c r="A130" s="5">
        <v>20</v>
      </c>
      <c r="B130" s="5" t="s">
        <v>3604</v>
      </c>
      <c r="C130" s="5" t="s">
        <v>3605</v>
      </c>
      <c r="D130" s="5" t="s">
        <v>134</v>
      </c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x14ac:dyDescent="0.35">
      <c r="A131" s="5">
        <v>59</v>
      </c>
      <c r="B131" s="5" t="s">
        <v>1407</v>
      </c>
      <c r="C131" s="5" t="s">
        <v>3606</v>
      </c>
      <c r="D131" s="5" t="s">
        <v>134</v>
      </c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x14ac:dyDescent="0.35">
      <c r="A132" s="5">
        <v>7</v>
      </c>
      <c r="B132" s="5" t="s">
        <v>3498</v>
      </c>
      <c r="C132" s="5" t="s">
        <v>3607</v>
      </c>
      <c r="D132" s="5" t="s">
        <v>134</v>
      </c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x14ac:dyDescent="0.35">
      <c r="A133" s="5">
        <v>5</v>
      </c>
      <c r="B133" s="5" t="s">
        <v>289</v>
      </c>
      <c r="C133" s="5" t="s">
        <v>3608</v>
      </c>
      <c r="D133" s="5" t="s">
        <v>134</v>
      </c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x14ac:dyDescent="0.35">
      <c r="A134" s="5">
        <v>8</v>
      </c>
      <c r="B134" s="5" t="s">
        <v>3521</v>
      </c>
      <c r="C134" s="5" t="s">
        <v>3609</v>
      </c>
      <c r="D134" s="5" t="s">
        <v>134</v>
      </c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x14ac:dyDescent="0.35">
      <c r="A135" s="5">
        <v>10</v>
      </c>
      <c r="B135" s="5" t="s">
        <v>480</v>
      </c>
      <c r="C135" s="5" t="s">
        <v>3610</v>
      </c>
      <c r="D135" s="5" t="s">
        <v>134</v>
      </c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x14ac:dyDescent="0.35">
      <c r="A136" s="5">
        <v>63</v>
      </c>
      <c r="B136" s="5" t="s">
        <v>3611</v>
      </c>
      <c r="C136" s="5" t="s">
        <v>3612</v>
      </c>
      <c r="D136" s="5" t="s">
        <v>134</v>
      </c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x14ac:dyDescent="0.35">
      <c r="A137" s="5">
        <v>11</v>
      </c>
      <c r="B137" s="5" t="s">
        <v>3506</v>
      </c>
      <c r="C137" s="5" t="s">
        <v>3613</v>
      </c>
      <c r="D137" s="5" t="s">
        <v>134</v>
      </c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x14ac:dyDescent="0.35">
      <c r="A138" s="5">
        <v>2</v>
      </c>
      <c r="B138" s="5" t="s">
        <v>3484</v>
      </c>
      <c r="C138" s="5" t="s">
        <v>3614</v>
      </c>
      <c r="D138" s="5" t="s">
        <v>134</v>
      </c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x14ac:dyDescent="0.35">
      <c r="A139" s="5">
        <v>5</v>
      </c>
      <c r="B139" s="5" t="s">
        <v>289</v>
      </c>
      <c r="C139" s="5" t="s">
        <v>3615</v>
      </c>
      <c r="D139" s="5" t="s">
        <v>134</v>
      </c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x14ac:dyDescent="0.35">
      <c r="A140" s="5">
        <v>19</v>
      </c>
      <c r="B140" s="5" t="s">
        <v>406</v>
      </c>
      <c r="C140" s="5" t="s">
        <v>3616</v>
      </c>
      <c r="D140" s="5" t="s">
        <v>134</v>
      </c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x14ac:dyDescent="0.35">
      <c r="A141" s="5">
        <v>32</v>
      </c>
      <c r="B141" s="5" t="s">
        <v>3617</v>
      </c>
      <c r="C141" s="5" t="s">
        <v>3618</v>
      </c>
      <c r="D141" s="5" t="s">
        <v>134</v>
      </c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x14ac:dyDescent="0.35">
      <c r="A142" s="5">
        <v>1</v>
      </c>
      <c r="B142" s="5" t="s">
        <v>3486</v>
      </c>
      <c r="C142" s="5" t="s">
        <v>3619</v>
      </c>
      <c r="D142" s="5" t="s">
        <v>134</v>
      </c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x14ac:dyDescent="0.35">
      <c r="A143" s="5">
        <v>4</v>
      </c>
      <c r="B143" s="5" t="s">
        <v>3491</v>
      </c>
      <c r="C143" s="5" t="s">
        <v>3620</v>
      </c>
      <c r="D143" s="5" t="s">
        <v>134</v>
      </c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x14ac:dyDescent="0.35">
      <c r="A144" s="5">
        <v>2</v>
      </c>
      <c r="B144" s="5" t="s">
        <v>3484</v>
      </c>
      <c r="C144" s="5" t="s">
        <v>3621</v>
      </c>
      <c r="D144" s="5" t="s">
        <v>134</v>
      </c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x14ac:dyDescent="0.35">
      <c r="A145" s="5">
        <v>3</v>
      </c>
      <c r="B145" s="5" t="s">
        <v>3482</v>
      </c>
      <c r="C145" s="5" t="s">
        <v>3622</v>
      </c>
      <c r="D145" s="5" t="s">
        <v>134</v>
      </c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x14ac:dyDescent="0.35">
      <c r="A146" s="5">
        <v>4</v>
      </c>
      <c r="B146" s="5" t="s">
        <v>3491</v>
      </c>
      <c r="C146" s="5" t="s">
        <v>3623</v>
      </c>
      <c r="D146" s="5" t="s">
        <v>134</v>
      </c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x14ac:dyDescent="0.35">
      <c r="A147" s="5">
        <v>45</v>
      </c>
      <c r="B147" s="5" t="s">
        <v>3624</v>
      </c>
      <c r="C147" s="5" t="s">
        <v>3625</v>
      </c>
      <c r="D147" s="5" t="s">
        <v>134</v>
      </c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x14ac:dyDescent="0.35">
      <c r="A148" s="5">
        <v>6</v>
      </c>
      <c r="B148" s="5" t="s">
        <v>3514</v>
      </c>
      <c r="C148" s="5" t="s">
        <v>3626</v>
      </c>
      <c r="D148" s="5" t="s">
        <v>134</v>
      </c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x14ac:dyDescent="0.35">
      <c r="A149" s="5">
        <v>1</v>
      </c>
      <c r="B149" s="5" t="s">
        <v>3486</v>
      </c>
      <c r="C149" s="5" t="s">
        <v>3627</v>
      </c>
      <c r="D149" s="5" t="s">
        <v>134</v>
      </c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x14ac:dyDescent="0.35">
      <c r="A150" s="5">
        <v>37</v>
      </c>
      <c r="B150" s="5" t="s">
        <v>3628</v>
      </c>
      <c r="C150" s="5" t="s">
        <v>3629</v>
      </c>
      <c r="D150" s="5" t="s">
        <v>134</v>
      </c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x14ac:dyDescent="0.35">
      <c r="A151" s="5">
        <v>24</v>
      </c>
      <c r="B151" s="5" t="s">
        <v>3593</v>
      </c>
      <c r="C151" s="5" t="s">
        <v>3630</v>
      </c>
      <c r="D151" s="5" t="s">
        <v>134</v>
      </c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x14ac:dyDescent="0.35">
      <c r="A152" s="5">
        <v>5</v>
      </c>
      <c r="B152" s="5" t="s">
        <v>289</v>
      </c>
      <c r="C152" s="5" t="s">
        <v>3631</v>
      </c>
      <c r="D152" s="5" t="s">
        <v>134</v>
      </c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x14ac:dyDescent="0.35">
      <c r="A153" s="5">
        <v>2</v>
      </c>
      <c r="B153" s="5" t="s">
        <v>3484</v>
      </c>
      <c r="C153" s="5" t="s">
        <v>3632</v>
      </c>
      <c r="D153" s="5" t="s">
        <v>134</v>
      </c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x14ac:dyDescent="0.35">
      <c r="A154" s="5">
        <v>5</v>
      </c>
      <c r="B154" s="5" t="s">
        <v>289</v>
      </c>
      <c r="C154" s="5" t="s">
        <v>3633</v>
      </c>
      <c r="D154" s="5" t="s">
        <v>134</v>
      </c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x14ac:dyDescent="0.35">
      <c r="A155" s="5">
        <v>1</v>
      </c>
      <c r="B155" s="5" t="s">
        <v>3486</v>
      </c>
      <c r="C155" s="5" t="s">
        <v>3634</v>
      </c>
      <c r="D155" s="5" t="s">
        <v>134</v>
      </c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x14ac:dyDescent="0.35">
      <c r="A156" s="5">
        <v>1</v>
      </c>
      <c r="B156" s="5" t="s">
        <v>3486</v>
      </c>
      <c r="C156" s="5" t="s">
        <v>3635</v>
      </c>
      <c r="D156" s="5" t="s">
        <v>134</v>
      </c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x14ac:dyDescent="0.35">
      <c r="A157" s="5">
        <v>3</v>
      </c>
      <c r="B157" s="5" t="s">
        <v>3482</v>
      </c>
      <c r="C157" s="5" t="s">
        <v>3636</v>
      </c>
      <c r="D157" s="5" t="s">
        <v>134</v>
      </c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x14ac:dyDescent="0.35">
      <c r="A158" s="5">
        <v>3</v>
      </c>
      <c r="B158" s="5" t="s">
        <v>3482</v>
      </c>
      <c r="C158" s="5" t="s">
        <v>3637</v>
      </c>
      <c r="D158" s="5" t="s">
        <v>134</v>
      </c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x14ac:dyDescent="0.35">
      <c r="A159" s="5">
        <v>1</v>
      </c>
      <c r="B159" s="5" t="s">
        <v>3486</v>
      </c>
      <c r="C159" s="5" t="s">
        <v>3638</v>
      </c>
      <c r="D159" s="5" t="s">
        <v>134</v>
      </c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x14ac:dyDescent="0.35">
      <c r="A160" s="5">
        <v>2</v>
      </c>
      <c r="B160" s="5" t="s">
        <v>3484</v>
      </c>
      <c r="C160" s="5" t="s">
        <v>3639</v>
      </c>
      <c r="D160" s="5" t="s">
        <v>134</v>
      </c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x14ac:dyDescent="0.35">
      <c r="A161" s="5">
        <v>7</v>
      </c>
      <c r="B161" s="5" t="s">
        <v>3498</v>
      </c>
      <c r="C161" s="5" t="s">
        <v>3640</v>
      </c>
      <c r="D161" s="5" t="s">
        <v>134</v>
      </c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x14ac:dyDescent="0.35">
      <c r="A162" s="5">
        <v>21</v>
      </c>
      <c r="B162" s="5" t="s">
        <v>3641</v>
      </c>
      <c r="C162" s="5" t="s">
        <v>1734</v>
      </c>
      <c r="D162" s="5" t="s">
        <v>134</v>
      </c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x14ac:dyDescent="0.35">
      <c r="A163" s="5">
        <v>2</v>
      </c>
      <c r="B163" s="5" t="s">
        <v>3484</v>
      </c>
      <c r="C163" s="5" t="s">
        <v>3642</v>
      </c>
      <c r="D163" s="5" t="s">
        <v>134</v>
      </c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x14ac:dyDescent="0.35">
      <c r="A164" s="5">
        <v>2</v>
      </c>
      <c r="B164" s="5" t="s">
        <v>3484</v>
      </c>
      <c r="C164" s="5" t="s">
        <v>3643</v>
      </c>
      <c r="D164" s="5" t="s">
        <v>134</v>
      </c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x14ac:dyDescent="0.35">
      <c r="A165" s="5">
        <v>1</v>
      </c>
      <c r="B165" s="5" t="s">
        <v>3486</v>
      </c>
      <c r="C165" s="5" t="s">
        <v>3644</v>
      </c>
      <c r="D165" s="5" t="s">
        <v>134</v>
      </c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x14ac:dyDescent="0.35">
      <c r="A166" s="5">
        <v>3</v>
      </c>
      <c r="B166" s="5" t="s">
        <v>3482</v>
      </c>
      <c r="C166" s="5" t="s">
        <v>3645</v>
      </c>
      <c r="D166" s="5" t="s">
        <v>134</v>
      </c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1:30" x14ac:dyDescent="0.35">
      <c r="A167" s="5">
        <v>1</v>
      </c>
      <c r="B167" s="5" t="s">
        <v>3486</v>
      </c>
      <c r="C167" s="5" t="s">
        <v>3646</v>
      </c>
      <c r="D167" s="5" t="s">
        <v>134</v>
      </c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x14ac:dyDescent="0.35">
      <c r="A168" s="5">
        <v>1</v>
      </c>
      <c r="B168" s="5" t="s">
        <v>3486</v>
      </c>
      <c r="C168" s="5" t="s">
        <v>3647</v>
      </c>
      <c r="D168" s="5" t="s">
        <v>134</v>
      </c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x14ac:dyDescent="0.35">
      <c r="A169" s="5">
        <v>4</v>
      </c>
      <c r="B169" s="5" t="s">
        <v>3491</v>
      </c>
      <c r="C169" s="5" t="s">
        <v>3648</v>
      </c>
      <c r="D169" s="5" t="s">
        <v>134</v>
      </c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1:30" x14ac:dyDescent="0.35">
      <c r="A170" s="5">
        <v>1</v>
      </c>
      <c r="B170" s="5" t="s">
        <v>3486</v>
      </c>
      <c r="C170" s="5" t="s">
        <v>3649</v>
      </c>
      <c r="D170" s="5" t="s">
        <v>134</v>
      </c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x14ac:dyDescent="0.35">
      <c r="A171" s="5">
        <v>1</v>
      </c>
      <c r="B171" s="5" t="s">
        <v>3486</v>
      </c>
      <c r="C171" s="5" t="s">
        <v>3650</v>
      </c>
      <c r="D171" s="5" t="s">
        <v>134</v>
      </c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x14ac:dyDescent="0.35">
      <c r="A172" s="5">
        <v>1</v>
      </c>
      <c r="B172" s="5" t="s">
        <v>3486</v>
      </c>
      <c r="C172" s="5" t="s">
        <v>3651</v>
      </c>
      <c r="D172" s="5" t="s">
        <v>134</v>
      </c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1:30" x14ac:dyDescent="0.35">
      <c r="A173" s="5">
        <v>1</v>
      </c>
      <c r="B173" s="5" t="s">
        <v>3486</v>
      </c>
      <c r="C173" s="5" t="s">
        <v>3652</v>
      </c>
      <c r="D173" s="5" t="s">
        <v>134</v>
      </c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x14ac:dyDescent="0.35">
      <c r="A174" s="5">
        <v>1</v>
      </c>
      <c r="B174" s="5" t="s">
        <v>3486</v>
      </c>
      <c r="C174" s="5" t="s">
        <v>3653</v>
      </c>
      <c r="D174" s="5" t="s">
        <v>134</v>
      </c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x14ac:dyDescent="0.35">
      <c r="A175" s="5">
        <v>2</v>
      </c>
      <c r="B175" s="5" t="s">
        <v>3484</v>
      </c>
      <c r="C175" s="5" t="s">
        <v>3654</v>
      </c>
      <c r="D175" s="5" t="s">
        <v>134</v>
      </c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1:30" x14ac:dyDescent="0.35">
      <c r="A176" s="5">
        <v>2</v>
      </c>
      <c r="B176" s="5" t="s">
        <v>3484</v>
      </c>
      <c r="C176" s="5" t="s">
        <v>3655</v>
      </c>
      <c r="D176" s="5" t="s">
        <v>134</v>
      </c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x14ac:dyDescent="0.35">
      <c r="A177" s="5">
        <v>1</v>
      </c>
      <c r="B177" s="5" t="s">
        <v>3486</v>
      </c>
      <c r="C177" s="5" t="s">
        <v>3656</v>
      </c>
      <c r="D177" s="5" t="s">
        <v>134</v>
      </c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x14ac:dyDescent="0.35">
      <c r="A178" s="5">
        <v>4</v>
      </c>
      <c r="B178" s="5" t="s">
        <v>3491</v>
      </c>
      <c r="C178" s="5" t="s">
        <v>3657</v>
      </c>
      <c r="D178" s="5" t="s">
        <v>134</v>
      </c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1:30" x14ac:dyDescent="0.35">
      <c r="A179" s="5">
        <v>2</v>
      </c>
      <c r="B179" s="5" t="s">
        <v>3484</v>
      </c>
      <c r="C179" s="5" t="s">
        <v>3658</v>
      </c>
      <c r="D179" s="5" t="s">
        <v>134</v>
      </c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x14ac:dyDescent="0.35">
      <c r="A180" s="5">
        <v>1</v>
      </c>
      <c r="B180" s="5" t="s">
        <v>3486</v>
      </c>
      <c r="C180" s="5" t="s">
        <v>3659</v>
      </c>
      <c r="D180" s="5" t="s">
        <v>134</v>
      </c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x14ac:dyDescent="0.35">
      <c r="A181" s="5">
        <v>4</v>
      </c>
      <c r="B181" s="5" t="s">
        <v>3491</v>
      </c>
      <c r="C181" s="5" t="s">
        <v>3660</v>
      </c>
      <c r="D181" s="5" t="s">
        <v>134</v>
      </c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1:30" x14ac:dyDescent="0.35">
      <c r="A182" s="5">
        <v>1</v>
      </c>
      <c r="B182" s="5" t="s">
        <v>3486</v>
      </c>
      <c r="C182" s="5" t="s">
        <v>3661</v>
      </c>
      <c r="D182" s="5" t="s">
        <v>134</v>
      </c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x14ac:dyDescent="0.35">
      <c r="A183" s="5">
        <v>2</v>
      </c>
      <c r="B183" s="5" t="s">
        <v>3484</v>
      </c>
      <c r="C183" s="5" t="s">
        <v>3662</v>
      </c>
      <c r="D183" s="5" t="s">
        <v>134</v>
      </c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x14ac:dyDescent="0.35">
      <c r="A184" s="5">
        <v>2</v>
      </c>
      <c r="B184" s="5" t="s">
        <v>3484</v>
      </c>
      <c r="C184" s="5" t="s">
        <v>3663</v>
      </c>
      <c r="D184" s="5" t="s">
        <v>134</v>
      </c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1:30" x14ac:dyDescent="0.35">
      <c r="A185" s="5">
        <v>3</v>
      </c>
      <c r="B185" s="5" t="s">
        <v>3482</v>
      </c>
      <c r="C185" s="5" t="s">
        <v>3664</v>
      </c>
      <c r="D185" s="5" t="s">
        <v>134</v>
      </c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x14ac:dyDescent="0.35">
      <c r="A186" s="5">
        <v>1</v>
      </c>
      <c r="B186" s="5" t="s">
        <v>3486</v>
      </c>
      <c r="C186" s="5" t="s">
        <v>3665</v>
      </c>
      <c r="D186" s="5" t="s">
        <v>134</v>
      </c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x14ac:dyDescent="0.35">
      <c r="A187" s="5">
        <v>1</v>
      </c>
      <c r="B187" s="5" t="s">
        <v>3486</v>
      </c>
      <c r="C187" s="5" t="s">
        <v>3666</v>
      </c>
      <c r="D187" s="5" t="s">
        <v>134</v>
      </c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1:30" x14ac:dyDescent="0.35">
      <c r="A188" s="5">
        <v>1</v>
      </c>
      <c r="B188" s="5" t="s">
        <v>3486</v>
      </c>
      <c r="C188" s="5" t="s">
        <v>3667</v>
      </c>
      <c r="D188" s="5" t="s">
        <v>134</v>
      </c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x14ac:dyDescent="0.35">
      <c r="A189" s="5">
        <v>2</v>
      </c>
      <c r="B189" s="5" t="s">
        <v>3484</v>
      </c>
      <c r="C189" s="5" t="s">
        <v>3668</v>
      </c>
      <c r="D189" s="5" t="s">
        <v>134</v>
      </c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x14ac:dyDescent="0.35">
      <c r="A190" s="5">
        <v>1</v>
      </c>
      <c r="B190" s="5" t="s">
        <v>3486</v>
      </c>
      <c r="C190" s="5" t="s">
        <v>3669</v>
      </c>
      <c r="D190" s="5" t="s">
        <v>134</v>
      </c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1:30" x14ac:dyDescent="0.35">
      <c r="A191" s="5">
        <v>1</v>
      </c>
      <c r="B191" s="5" t="s">
        <v>3486</v>
      </c>
      <c r="C191" s="5" t="s">
        <v>3670</v>
      </c>
      <c r="D191" s="5" t="s">
        <v>134</v>
      </c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x14ac:dyDescent="0.35">
      <c r="A192" s="5">
        <v>2</v>
      </c>
      <c r="B192" s="5" t="s">
        <v>3484</v>
      </c>
      <c r="C192" s="5" t="s">
        <v>3671</v>
      </c>
      <c r="D192" s="5" t="s">
        <v>134</v>
      </c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1:30" x14ac:dyDescent="0.35">
      <c r="A193" s="5">
        <v>2</v>
      </c>
      <c r="B193" s="5" t="s">
        <v>3484</v>
      </c>
      <c r="C193" s="5" t="s">
        <v>3672</v>
      </c>
      <c r="D193" s="5" t="s">
        <v>134</v>
      </c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</row>
    <row r="194" spans="1:30" x14ac:dyDescent="0.35">
      <c r="A194" s="5">
        <v>3</v>
      </c>
      <c r="B194" s="5" t="s">
        <v>3482</v>
      </c>
      <c r="C194" s="5" t="s">
        <v>3673</v>
      </c>
      <c r="D194" s="5" t="s">
        <v>134</v>
      </c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1:30" x14ac:dyDescent="0.35">
      <c r="A195" s="5">
        <v>1</v>
      </c>
      <c r="B195" s="5" t="s">
        <v>3486</v>
      </c>
      <c r="C195" s="5" t="s">
        <v>3674</v>
      </c>
      <c r="D195" s="5" t="s">
        <v>134</v>
      </c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1:30" x14ac:dyDescent="0.35">
      <c r="A196" s="5">
        <v>2</v>
      </c>
      <c r="B196" s="5" t="s">
        <v>3484</v>
      </c>
      <c r="C196" s="5" t="s">
        <v>3675</v>
      </c>
      <c r="D196" s="5" t="s">
        <v>134</v>
      </c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</row>
    <row r="197" spans="1:30" x14ac:dyDescent="0.35">
      <c r="A197" s="5">
        <v>3</v>
      </c>
      <c r="B197" s="5" t="s">
        <v>3482</v>
      </c>
      <c r="C197" s="5" t="s">
        <v>3676</v>
      </c>
      <c r="D197" s="5" t="s">
        <v>134</v>
      </c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1:30" x14ac:dyDescent="0.35">
      <c r="A198" s="5">
        <v>1</v>
      </c>
      <c r="B198" s="5" t="s">
        <v>3486</v>
      </c>
      <c r="C198" s="5" t="s">
        <v>3677</v>
      </c>
      <c r="D198" s="5" t="s">
        <v>134</v>
      </c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1:30" x14ac:dyDescent="0.35">
      <c r="A199" s="5">
        <v>1</v>
      </c>
      <c r="B199" s="5" t="s">
        <v>3486</v>
      </c>
      <c r="C199" s="5" t="s">
        <v>3678</v>
      </c>
      <c r="D199" s="5" t="s">
        <v>134</v>
      </c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</row>
    <row r="200" spans="1:30" x14ac:dyDescent="0.35">
      <c r="A200" s="5">
        <v>1</v>
      </c>
      <c r="B200" s="5" t="s">
        <v>3486</v>
      </c>
      <c r="C200" s="5" t="s">
        <v>3679</v>
      </c>
      <c r="D200" s="5" t="s">
        <v>134</v>
      </c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1:30" x14ac:dyDescent="0.35">
      <c r="A201" s="5">
        <v>1</v>
      </c>
      <c r="B201" s="5" t="s">
        <v>3486</v>
      </c>
      <c r="C201" s="5" t="s">
        <v>3680</v>
      </c>
      <c r="D201" s="5" t="s">
        <v>134</v>
      </c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1:30" x14ac:dyDescent="0.35">
      <c r="A202" s="5">
        <v>1</v>
      </c>
      <c r="B202" s="5" t="s">
        <v>3486</v>
      </c>
      <c r="C202" s="5" t="s">
        <v>3681</v>
      </c>
      <c r="D202" s="5" t="s">
        <v>134</v>
      </c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</row>
    <row r="203" spans="1:30" x14ac:dyDescent="0.35">
      <c r="A203" s="5">
        <v>1</v>
      </c>
      <c r="B203" s="5" t="s">
        <v>3486</v>
      </c>
      <c r="C203" s="5" t="s">
        <v>3682</v>
      </c>
      <c r="D203" s="5" t="s">
        <v>134</v>
      </c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1:30" x14ac:dyDescent="0.35">
      <c r="A204" s="5">
        <v>1</v>
      </c>
      <c r="B204" s="5" t="s">
        <v>3486</v>
      </c>
      <c r="C204" s="5" t="s">
        <v>3683</v>
      </c>
      <c r="D204" s="5" t="s">
        <v>134</v>
      </c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1:30" x14ac:dyDescent="0.35">
      <c r="A205" s="5">
        <v>1</v>
      </c>
      <c r="B205" s="5" t="s">
        <v>3486</v>
      </c>
      <c r="C205" s="5" t="s">
        <v>3684</v>
      </c>
      <c r="D205" s="5" t="s">
        <v>134</v>
      </c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</row>
    <row r="206" spans="1:30" x14ac:dyDescent="0.35">
      <c r="A206" s="5">
        <v>1</v>
      </c>
      <c r="B206" s="5" t="s">
        <v>3486</v>
      </c>
      <c r="C206" s="5" t="s">
        <v>3685</v>
      </c>
      <c r="D206" s="5" t="s">
        <v>134</v>
      </c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1:30" x14ac:dyDescent="0.35">
      <c r="A207" s="5">
        <v>1</v>
      </c>
      <c r="B207" s="5" t="s">
        <v>3486</v>
      </c>
      <c r="C207" s="5" t="s">
        <v>3686</v>
      </c>
      <c r="D207" s="5" t="s">
        <v>134</v>
      </c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1:30" x14ac:dyDescent="0.35">
      <c r="A208" s="5">
        <v>1</v>
      </c>
      <c r="B208" s="5" t="s">
        <v>3486</v>
      </c>
      <c r="C208" s="5" t="s">
        <v>3687</v>
      </c>
      <c r="D208" s="5" t="s">
        <v>134</v>
      </c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</row>
    <row r="209" spans="1:30" x14ac:dyDescent="0.35">
      <c r="A209" s="5">
        <v>1</v>
      </c>
      <c r="B209" s="5" t="s">
        <v>3486</v>
      </c>
      <c r="C209" s="5" t="s">
        <v>2707</v>
      </c>
      <c r="D209" s="5" t="s">
        <v>134</v>
      </c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</row>
    <row r="210" spans="1:30" x14ac:dyDescent="0.35">
      <c r="A210" s="5">
        <v>1</v>
      </c>
      <c r="B210" s="5" t="s">
        <v>3486</v>
      </c>
      <c r="C210" s="5" t="s">
        <v>3688</v>
      </c>
      <c r="D210" s="5" t="s">
        <v>134</v>
      </c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</row>
    <row r="211" spans="1:30" x14ac:dyDescent="0.35">
      <c r="A211" s="5">
        <v>1</v>
      </c>
      <c r="B211" s="5" t="s">
        <v>3486</v>
      </c>
      <c r="C211" s="5" t="s">
        <v>1765</v>
      </c>
      <c r="D211" s="5" t="s">
        <v>134</v>
      </c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</row>
    <row r="212" spans="1:30" x14ac:dyDescent="0.35">
      <c r="A212" s="5">
        <v>1</v>
      </c>
      <c r="B212" s="5" t="s">
        <v>3486</v>
      </c>
      <c r="C212" s="5" t="s">
        <v>2226</v>
      </c>
      <c r="D212" s="5" t="s">
        <v>134</v>
      </c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</row>
    <row r="213" spans="1:30" x14ac:dyDescent="0.35">
      <c r="A213" s="5">
        <v>1</v>
      </c>
      <c r="B213" s="5" t="s">
        <v>3486</v>
      </c>
      <c r="C213" s="5" t="s">
        <v>3689</v>
      </c>
      <c r="D213" s="5" t="s">
        <v>134</v>
      </c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</row>
    <row r="214" spans="1:30" x14ac:dyDescent="0.35">
      <c r="A214" s="5">
        <v>15</v>
      </c>
      <c r="B214" s="5" t="s">
        <v>496</v>
      </c>
      <c r="C214" s="5" t="s">
        <v>3690</v>
      </c>
      <c r="D214" s="5" t="s">
        <v>134</v>
      </c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</row>
    <row r="215" spans="1:30" x14ac:dyDescent="0.35">
      <c r="A215" s="5">
        <v>14</v>
      </c>
      <c r="B215" s="5" t="s">
        <v>3595</v>
      </c>
      <c r="C215" s="5" t="s">
        <v>3691</v>
      </c>
      <c r="D215" s="5" t="s">
        <v>134</v>
      </c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</row>
    <row r="216" spans="1:30" x14ac:dyDescent="0.35">
      <c r="A216" s="5">
        <v>2</v>
      </c>
      <c r="B216" s="5" t="s">
        <v>3484</v>
      </c>
      <c r="C216" s="5" t="s">
        <v>3692</v>
      </c>
      <c r="D216" s="5" t="s">
        <v>134</v>
      </c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</row>
    <row r="217" spans="1:30" x14ac:dyDescent="0.35">
      <c r="A217" s="5">
        <v>3</v>
      </c>
      <c r="B217" s="5" t="s">
        <v>3482</v>
      </c>
      <c r="C217" s="5" t="s">
        <v>3693</v>
      </c>
      <c r="D217" s="5" t="s">
        <v>134</v>
      </c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</row>
    <row r="218" spans="1:30" x14ac:dyDescent="0.35">
      <c r="A218" s="5">
        <v>3</v>
      </c>
      <c r="B218" s="5" t="s">
        <v>3482</v>
      </c>
      <c r="C218" s="5" t="s">
        <v>3694</v>
      </c>
      <c r="D218" s="5" t="s">
        <v>134</v>
      </c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</row>
    <row r="219" spans="1:30" x14ac:dyDescent="0.35">
      <c r="A219" s="5">
        <v>1</v>
      </c>
      <c r="B219" s="5" t="s">
        <v>3486</v>
      </c>
      <c r="C219" s="5" t="s">
        <v>3695</v>
      </c>
      <c r="D219" s="5" t="s">
        <v>134</v>
      </c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</row>
    <row r="220" spans="1:30" x14ac:dyDescent="0.35">
      <c r="A220" s="5">
        <v>16</v>
      </c>
      <c r="B220" s="5" t="s">
        <v>2977</v>
      </c>
      <c r="C220" s="5" t="s">
        <v>3696</v>
      </c>
      <c r="D220" s="5" t="s">
        <v>134</v>
      </c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</row>
    <row r="221" spans="1:30" x14ac:dyDescent="0.35">
      <c r="A221" s="5">
        <v>11</v>
      </c>
      <c r="B221" s="5" t="s">
        <v>3506</v>
      </c>
      <c r="C221" s="5" t="s">
        <v>3697</v>
      </c>
      <c r="D221" s="5" t="s">
        <v>134</v>
      </c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spans="1:30" x14ac:dyDescent="0.35">
      <c r="A222" s="5">
        <v>3</v>
      </c>
      <c r="B222" s="5" t="s">
        <v>3482</v>
      </c>
      <c r="C222" s="5" t="s">
        <v>3698</v>
      </c>
      <c r="D222" s="5" t="s">
        <v>134</v>
      </c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spans="1:30" x14ac:dyDescent="0.35">
      <c r="A223" s="5">
        <v>3</v>
      </c>
      <c r="B223" s="5" t="s">
        <v>3482</v>
      </c>
      <c r="C223" s="5" t="s">
        <v>3699</v>
      </c>
      <c r="D223" s="5" t="s">
        <v>134</v>
      </c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spans="1:30" x14ac:dyDescent="0.35">
      <c r="A224" s="5">
        <v>2</v>
      </c>
      <c r="B224" s="5" t="s">
        <v>3484</v>
      </c>
      <c r="C224" s="5" t="s">
        <v>3700</v>
      </c>
      <c r="D224" s="5" t="s">
        <v>134</v>
      </c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spans="1:30" x14ac:dyDescent="0.35">
      <c r="A225" s="5">
        <v>1</v>
      </c>
      <c r="B225" s="5" t="s">
        <v>3486</v>
      </c>
      <c r="C225" s="5" t="s">
        <v>3701</v>
      </c>
      <c r="D225" s="5" t="s">
        <v>134</v>
      </c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spans="1:30" x14ac:dyDescent="0.35">
      <c r="A226" s="5">
        <v>21</v>
      </c>
      <c r="B226" s="5" t="s">
        <v>3641</v>
      </c>
      <c r="C226" s="5" t="s">
        <v>3702</v>
      </c>
      <c r="D226" s="5" t="s">
        <v>134</v>
      </c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spans="1:30" x14ac:dyDescent="0.35">
      <c r="A227" s="5">
        <v>1</v>
      </c>
      <c r="B227" s="5" t="s">
        <v>3486</v>
      </c>
      <c r="C227" s="5" t="s">
        <v>3703</v>
      </c>
      <c r="D227" s="5" t="s">
        <v>134</v>
      </c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spans="1:30" x14ac:dyDescent="0.35">
      <c r="A228" s="5">
        <v>1</v>
      </c>
      <c r="B228" s="5" t="s">
        <v>3486</v>
      </c>
      <c r="C228" s="5" t="s">
        <v>3704</v>
      </c>
      <c r="D228" s="5" t="s">
        <v>134</v>
      </c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spans="1:30" x14ac:dyDescent="0.35">
      <c r="A229" s="5">
        <v>1</v>
      </c>
      <c r="B229" s="5" t="s">
        <v>3486</v>
      </c>
      <c r="C229" s="5" t="s">
        <v>3705</v>
      </c>
      <c r="D229" s="5" t="s">
        <v>134</v>
      </c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spans="1:30" x14ac:dyDescent="0.35">
      <c r="A230" s="5">
        <v>11</v>
      </c>
      <c r="B230" s="5" t="s">
        <v>3506</v>
      </c>
      <c r="C230" s="5" t="s">
        <v>3706</v>
      </c>
      <c r="D230" s="5" t="s">
        <v>134</v>
      </c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spans="1:30" x14ac:dyDescent="0.35">
      <c r="A231" s="5">
        <v>3</v>
      </c>
      <c r="B231" s="5" t="s">
        <v>3482</v>
      </c>
      <c r="C231" s="5" t="s">
        <v>3707</v>
      </c>
      <c r="D231" s="5" t="s">
        <v>134</v>
      </c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spans="1:30" x14ac:dyDescent="0.35">
      <c r="A232" s="5">
        <v>8</v>
      </c>
      <c r="B232" s="5" t="s">
        <v>3521</v>
      </c>
      <c r="C232" s="5" t="s">
        <v>3708</v>
      </c>
      <c r="D232" s="5" t="s">
        <v>134</v>
      </c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spans="1:30" x14ac:dyDescent="0.35">
      <c r="A233" s="5">
        <v>33</v>
      </c>
      <c r="B233" s="5" t="s">
        <v>3709</v>
      </c>
      <c r="C233" s="5" t="s">
        <v>3710</v>
      </c>
      <c r="D233" s="5" t="s">
        <v>134</v>
      </c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spans="1:30" x14ac:dyDescent="0.35">
      <c r="A234" s="5">
        <v>1</v>
      </c>
      <c r="B234" s="5" t="s">
        <v>3486</v>
      </c>
      <c r="C234" s="5" t="s">
        <v>3711</v>
      </c>
      <c r="D234" s="5" t="s">
        <v>134</v>
      </c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spans="1:30" x14ac:dyDescent="0.35">
      <c r="A235" s="5">
        <v>10</v>
      </c>
      <c r="B235" s="5" t="s">
        <v>480</v>
      </c>
      <c r="C235" s="5" t="s">
        <v>3712</v>
      </c>
      <c r="D235" s="5" t="s">
        <v>134</v>
      </c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spans="1:30" x14ac:dyDescent="0.35">
      <c r="A236" s="5">
        <v>1</v>
      </c>
      <c r="B236" s="5" t="s">
        <v>3486</v>
      </c>
      <c r="C236" s="5" t="s">
        <v>3713</v>
      </c>
      <c r="D236" s="5" t="s">
        <v>134</v>
      </c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spans="1:30" x14ac:dyDescent="0.35">
      <c r="A237" s="5">
        <v>9</v>
      </c>
      <c r="B237" s="5" t="s">
        <v>1972</v>
      </c>
      <c r="C237" s="5" t="s">
        <v>3714</v>
      </c>
      <c r="D237" s="5" t="s">
        <v>134</v>
      </c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spans="1:30" x14ac:dyDescent="0.35">
      <c r="A238" s="5">
        <v>2</v>
      </c>
      <c r="B238" s="5" t="s">
        <v>3484</v>
      </c>
      <c r="C238" s="5" t="s">
        <v>3715</v>
      </c>
      <c r="D238" s="5" t="s">
        <v>134</v>
      </c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spans="1:30" x14ac:dyDescent="0.35">
      <c r="A239" s="5">
        <v>1</v>
      </c>
      <c r="B239" s="5" t="s">
        <v>3486</v>
      </c>
      <c r="C239" s="5" t="s">
        <v>3716</v>
      </c>
      <c r="D239" s="5" t="s">
        <v>134</v>
      </c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spans="1:30" x14ac:dyDescent="0.35">
      <c r="A240" s="5">
        <v>4</v>
      </c>
      <c r="B240" s="5" t="s">
        <v>3491</v>
      </c>
      <c r="C240" s="5" t="s">
        <v>3717</v>
      </c>
      <c r="D240" s="5" t="s">
        <v>134</v>
      </c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spans="1:30" x14ac:dyDescent="0.35">
      <c r="A241" s="5">
        <v>2</v>
      </c>
      <c r="B241" s="5" t="s">
        <v>3484</v>
      </c>
      <c r="C241" s="5" t="s">
        <v>3718</v>
      </c>
      <c r="D241" s="5" t="s">
        <v>134</v>
      </c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spans="1:30" x14ac:dyDescent="0.35">
      <c r="A242" s="5">
        <v>5</v>
      </c>
      <c r="B242" s="5" t="s">
        <v>289</v>
      </c>
      <c r="C242" s="5" t="s">
        <v>3719</v>
      </c>
      <c r="D242" s="5" t="s">
        <v>134</v>
      </c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spans="1:30" x14ac:dyDescent="0.35">
      <c r="A243" s="5">
        <v>5</v>
      </c>
      <c r="B243" s="5" t="s">
        <v>289</v>
      </c>
      <c r="C243" s="5" t="s">
        <v>3720</v>
      </c>
      <c r="D243" s="5" t="s">
        <v>134</v>
      </c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spans="1:30" x14ac:dyDescent="0.35">
      <c r="A244" s="5">
        <v>44</v>
      </c>
      <c r="B244" s="5" t="s">
        <v>511</v>
      </c>
      <c r="C244" s="5" t="s">
        <v>3721</v>
      </c>
      <c r="D244" s="5" t="s">
        <v>134</v>
      </c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spans="1:30" x14ac:dyDescent="0.35">
      <c r="A245" s="5">
        <v>1</v>
      </c>
      <c r="B245" s="5" t="s">
        <v>3486</v>
      </c>
      <c r="C245" s="5" t="s">
        <v>3722</v>
      </c>
      <c r="D245" s="5" t="s">
        <v>134</v>
      </c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spans="1:30" x14ac:dyDescent="0.35">
      <c r="A246" s="5">
        <v>14</v>
      </c>
      <c r="B246" s="5" t="s">
        <v>3595</v>
      </c>
      <c r="C246" s="5" t="s">
        <v>3723</v>
      </c>
      <c r="D246" s="5" t="s">
        <v>134</v>
      </c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spans="1:30" x14ac:dyDescent="0.35">
      <c r="A247" s="5">
        <v>1</v>
      </c>
      <c r="B247" s="5" t="s">
        <v>3486</v>
      </c>
      <c r="C247" s="5" t="s">
        <v>3724</v>
      </c>
      <c r="D247" s="5" t="s">
        <v>134</v>
      </c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spans="1:30" x14ac:dyDescent="0.35">
      <c r="A248" s="5">
        <v>2</v>
      </c>
      <c r="B248" s="5" t="s">
        <v>3484</v>
      </c>
      <c r="C248" s="5" t="s">
        <v>3725</v>
      </c>
      <c r="D248" s="5" t="s">
        <v>134</v>
      </c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spans="1:30" x14ac:dyDescent="0.35">
      <c r="A249" s="5">
        <v>4</v>
      </c>
      <c r="B249" s="5" t="s">
        <v>3491</v>
      </c>
      <c r="C249" s="5" t="s">
        <v>3726</v>
      </c>
      <c r="D249" s="5" t="s">
        <v>134</v>
      </c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spans="1:30" x14ac:dyDescent="0.35">
      <c r="A250" s="5">
        <v>3</v>
      </c>
      <c r="B250" s="5" t="s">
        <v>3482</v>
      </c>
      <c r="C250" s="5" t="s">
        <v>3727</v>
      </c>
      <c r="D250" s="5" t="s">
        <v>134</v>
      </c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spans="1:30" x14ac:dyDescent="0.35">
      <c r="A251" s="5">
        <v>12</v>
      </c>
      <c r="B251" s="5" t="s">
        <v>3527</v>
      </c>
      <c r="C251" s="5" t="s">
        <v>3728</v>
      </c>
      <c r="D251" s="5" t="s">
        <v>134</v>
      </c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spans="1:30" x14ac:dyDescent="0.35">
      <c r="A252" s="5">
        <v>2</v>
      </c>
      <c r="B252" s="5" t="s">
        <v>3484</v>
      </c>
      <c r="C252" s="5" t="s">
        <v>3729</v>
      </c>
      <c r="D252" s="5" t="s">
        <v>134</v>
      </c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spans="1:30" x14ac:dyDescent="0.35">
      <c r="A253" s="5">
        <v>9</v>
      </c>
      <c r="B253" s="5" t="s">
        <v>1972</v>
      </c>
      <c r="C253" s="5" t="s">
        <v>3730</v>
      </c>
      <c r="D253" s="5" t="s">
        <v>134</v>
      </c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spans="1:30" x14ac:dyDescent="0.35">
      <c r="A254" s="5">
        <v>1</v>
      </c>
      <c r="B254" s="5" t="s">
        <v>3486</v>
      </c>
      <c r="C254" s="5" t="s">
        <v>3731</v>
      </c>
      <c r="D254" s="5" t="s">
        <v>134</v>
      </c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spans="1:30" x14ac:dyDescent="0.35">
      <c r="A255" s="5">
        <v>6</v>
      </c>
      <c r="B255" s="5" t="s">
        <v>3514</v>
      </c>
      <c r="C255" s="5" t="s">
        <v>3732</v>
      </c>
      <c r="D255" s="5" t="s">
        <v>134</v>
      </c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spans="1:30" x14ac:dyDescent="0.35">
      <c r="A256" s="5">
        <v>8</v>
      </c>
      <c r="B256" s="5" t="s">
        <v>3521</v>
      </c>
      <c r="C256" s="5" t="s">
        <v>3733</v>
      </c>
      <c r="D256" s="5" t="s">
        <v>134</v>
      </c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spans="1:30" x14ac:dyDescent="0.35">
      <c r="A257" s="5">
        <v>2</v>
      </c>
      <c r="B257" s="5" t="s">
        <v>3484</v>
      </c>
      <c r="C257" s="5" t="s">
        <v>3734</v>
      </c>
      <c r="D257" s="5" t="s">
        <v>134</v>
      </c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spans="1:30" x14ac:dyDescent="0.35">
      <c r="A258" s="5">
        <v>11</v>
      </c>
      <c r="B258" s="5" t="s">
        <v>3506</v>
      </c>
      <c r="C258" s="5" t="s">
        <v>3735</v>
      </c>
      <c r="D258" s="5" t="s">
        <v>134</v>
      </c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spans="1:30" x14ac:dyDescent="0.35">
      <c r="A259" s="5">
        <v>10</v>
      </c>
      <c r="B259" s="5" t="s">
        <v>480</v>
      </c>
      <c r="C259" s="5" t="s">
        <v>3736</v>
      </c>
      <c r="D259" s="5" t="s">
        <v>134</v>
      </c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spans="1:30" x14ac:dyDescent="0.35">
      <c r="A260" s="5">
        <v>1</v>
      </c>
      <c r="B260" s="5" t="s">
        <v>3486</v>
      </c>
      <c r="C260" s="5" t="s">
        <v>3737</v>
      </c>
      <c r="D260" s="5" t="s">
        <v>134</v>
      </c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spans="1:30" x14ac:dyDescent="0.35">
      <c r="A261" s="5">
        <v>4</v>
      </c>
      <c r="B261" s="5" t="s">
        <v>3491</v>
      </c>
      <c r="C261" s="5" t="s">
        <v>3738</v>
      </c>
      <c r="D261" s="5" t="s">
        <v>134</v>
      </c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spans="1:30" x14ac:dyDescent="0.35">
      <c r="A262" s="5">
        <v>10</v>
      </c>
      <c r="B262" s="5" t="s">
        <v>480</v>
      </c>
      <c r="C262" s="5" t="s">
        <v>3739</v>
      </c>
      <c r="D262" s="5" t="s">
        <v>134</v>
      </c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spans="1:30" x14ac:dyDescent="0.35">
      <c r="A263" s="5">
        <v>3</v>
      </c>
      <c r="B263" s="5" t="s">
        <v>3482</v>
      </c>
      <c r="C263" s="5" t="s">
        <v>3740</v>
      </c>
      <c r="D263" s="5" t="s">
        <v>134</v>
      </c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spans="1:30" x14ac:dyDescent="0.35">
      <c r="A264" s="5">
        <v>1</v>
      </c>
      <c r="B264" s="5" t="s">
        <v>3486</v>
      </c>
      <c r="C264" s="5" t="s">
        <v>3741</v>
      </c>
      <c r="D264" s="5" t="s">
        <v>134</v>
      </c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spans="1:30" x14ac:dyDescent="0.35">
      <c r="A265" s="5">
        <v>1</v>
      </c>
      <c r="B265" s="5" t="s">
        <v>3486</v>
      </c>
      <c r="C265" s="5" t="s">
        <v>3742</v>
      </c>
      <c r="D265" s="5" t="s">
        <v>134</v>
      </c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spans="1:30" x14ac:dyDescent="0.35">
      <c r="A266" s="5">
        <v>3</v>
      </c>
      <c r="B266" s="5" t="s">
        <v>3482</v>
      </c>
      <c r="C266" s="5" t="s">
        <v>3743</v>
      </c>
      <c r="D266" s="5" t="s">
        <v>134</v>
      </c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spans="1:30" x14ac:dyDescent="0.35">
      <c r="A267" s="5">
        <v>16</v>
      </c>
      <c r="B267" s="5" t="s">
        <v>2977</v>
      </c>
      <c r="C267" s="5" t="s">
        <v>3744</v>
      </c>
      <c r="D267" s="5" t="s">
        <v>134</v>
      </c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spans="1:30" x14ac:dyDescent="0.35">
      <c r="A268" s="5">
        <v>4</v>
      </c>
      <c r="B268" s="5" t="s">
        <v>3491</v>
      </c>
      <c r="C268" s="5" t="s">
        <v>3745</v>
      </c>
      <c r="D268" s="5" t="s">
        <v>134</v>
      </c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spans="1:30" x14ac:dyDescent="0.35">
      <c r="A269" s="5">
        <v>24</v>
      </c>
      <c r="B269" s="5" t="s">
        <v>3593</v>
      </c>
      <c r="C269" s="5" t="s">
        <v>3746</v>
      </c>
      <c r="D269" s="5" t="s">
        <v>134</v>
      </c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spans="1:30" x14ac:dyDescent="0.35">
      <c r="A270" s="5">
        <v>21</v>
      </c>
      <c r="B270" s="5" t="s">
        <v>3641</v>
      </c>
      <c r="C270" s="5" t="s">
        <v>3747</v>
      </c>
      <c r="D270" s="5" t="s">
        <v>134</v>
      </c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spans="1:30" x14ac:dyDescent="0.35">
      <c r="A271" s="5">
        <v>18</v>
      </c>
      <c r="B271" s="5" t="s">
        <v>2379</v>
      </c>
      <c r="C271" s="5" t="s">
        <v>3748</v>
      </c>
      <c r="D271" s="5" t="s">
        <v>134</v>
      </c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spans="1:30" x14ac:dyDescent="0.35">
      <c r="A272" s="5">
        <v>17</v>
      </c>
      <c r="B272" s="5" t="s">
        <v>3530</v>
      </c>
      <c r="C272" s="5" t="s">
        <v>3749</v>
      </c>
      <c r="D272" s="5" t="s">
        <v>134</v>
      </c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spans="1:30" x14ac:dyDescent="0.35">
      <c r="A273" s="5">
        <v>2</v>
      </c>
      <c r="B273" s="5" t="s">
        <v>3484</v>
      </c>
      <c r="C273" s="5" t="s">
        <v>3750</v>
      </c>
      <c r="D273" s="5" t="s">
        <v>134</v>
      </c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spans="1:30" x14ac:dyDescent="0.35">
      <c r="A274" s="5">
        <v>2</v>
      </c>
      <c r="B274" s="5" t="s">
        <v>3484</v>
      </c>
      <c r="C274" s="5" t="s">
        <v>3751</v>
      </c>
      <c r="D274" s="5" t="s">
        <v>134</v>
      </c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spans="1:30" x14ac:dyDescent="0.35">
      <c r="A275" s="5">
        <v>1</v>
      </c>
      <c r="B275" s="5" t="s">
        <v>3486</v>
      </c>
      <c r="C275" s="5" t="s">
        <v>3752</v>
      </c>
      <c r="D275" s="5" t="s">
        <v>134</v>
      </c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spans="1:30" x14ac:dyDescent="0.35">
      <c r="A276" s="5">
        <v>1</v>
      </c>
      <c r="B276" s="5" t="s">
        <v>3486</v>
      </c>
      <c r="C276" s="5" t="s">
        <v>3753</v>
      </c>
      <c r="D276" s="5" t="s">
        <v>134</v>
      </c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spans="1:30" x14ac:dyDescent="0.35">
      <c r="A277" s="5">
        <v>13</v>
      </c>
      <c r="B277" s="5" t="s">
        <v>3550</v>
      </c>
      <c r="C277" s="5" t="s">
        <v>3754</v>
      </c>
      <c r="D277" s="5" t="s">
        <v>134</v>
      </c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spans="1:30" x14ac:dyDescent="0.35">
      <c r="A278" s="5">
        <v>1</v>
      </c>
      <c r="B278" s="5" t="s">
        <v>3486</v>
      </c>
      <c r="C278" s="5" t="s">
        <v>3755</v>
      </c>
      <c r="D278" s="5" t="s">
        <v>134</v>
      </c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spans="1:30" x14ac:dyDescent="0.35">
      <c r="A279" s="5">
        <v>4</v>
      </c>
      <c r="B279" s="5" t="s">
        <v>3491</v>
      </c>
      <c r="C279" s="5" t="s">
        <v>3756</v>
      </c>
      <c r="D279" s="5" t="s">
        <v>134</v>
      </c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spans="1:30" x14ac:dyDescent="0.35">
      <c r="A280" s="5">
        <v>4</v>
      </c>
      <c r="B280" s="5" t="s">
        <v>3491</v>
      </c>
      <c r="C280" s="5" t="s">
        <v>3757</v>
      </c>
      <c r="D280" s="5" t="s">
        <v>134</v>
      </c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spans="1:30" x14ac:dyDescent="0.35">
      <c r="A281" s="5">
        <v>2</v>
      </c>
      <c r="B281" s="5" t="s">
        <v>3484</v>
      </c>
      <c r="C281" s="5" t="s">
        <v>3758</v>
      </c>
      <c r="D281" s="5" t="s">
        <v>134</v>
      </c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spans="1:30" x14ac:dyDescent="0.35">
      <c r="A282" s="5">
        <v>1</v>
      </c>
      <c r="B282" s="5" t="s">
        <v>3486</v>
      </c>
      <c r="C282" s="5" t="s">
        <v>3759</v>
      </c>
      <c r="D282" s="5" t="s">
        <v>134</v>
      </c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spans="1:30" x14ac:dyDescent="0.35">
      <c r="A283" s="5">
        <v>10</v>
      </c>
      <c r="B283" s="5" t="s">
        <v>480</v>
      </c>
      <c r="C283" s="5" t="s">
        <v>3760</v>
      </c>
      <c r="D283" s="5" t="s">
        <v>134</v>
      </c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spans="1:30" x14ac:dyDescent="0.35">
      <c r="A284" s="5">
        <v>1</v>
      </c>
      <c r="B284" s="5" t="s">
        <v>3486</v>
      </c>
      <c r="C284" s="5" t="s">
        <v>3761</v>
      </c>
      <c r="D284" s="5" t="s">
        <v>134</v>
      </c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spans="1:30" x14ac:dyDescent="0.35">
      <c r="A285" s="5">
        <v>1</v>
      </c>
      <c r="B285" s="5" t="s">
        <v>3486</v>
      </c>
      <c r="C285" s="5" t="s">
        <v>3762</v>
      </c>
      <c r="D285" s="5" t="s">
        <v>134</v>
      </c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spans="1:30" x14ac:dyDescent="0.35">
      <c r="A286" s="5">
        <v>4</v>
      </c>
      <c r="B286" s="5" t="s">
        <v>3491</v>
      </c>
      <c r="C286" s="5" t="s">
        <v>3763</v>
      </c>
      <c r="D286" s="5" t="s">
        <v>134</v>
      </c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spans="1:30" x14ac:dyDescent="0.35">
      <c r="A287" s="5">
        <v>2</v>
      </c>
      <c r="B287" s="5" t="s">
        <v>3484</v>
      </c>
      <c r="C287" s="5" t="s">
        <v>3764</v>
      </c>
      <c r="D287" s="5" t="s">
        <v>134</v>
      </c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spans="1:30" x14ac:dyDescent="0.35">
      <c r="A288" s="5">
        <v>2</v>
      </c>
      <c r="B288" s="5" t="s">
        <v>3484</v>
      </c>
      <c r="C288" s="5" t="s">
        <v>3765</v>
      </c>
      <c r="D288" s="5" t="s">
        <v>134</v>
      </c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spans="1:30" x14ac:dyDescent="0.35">
      <c r="A289" s="5">
        <v>3</v>
      </c>
      <c r="B289" s="5" t="s">
        <v>3482</v>
      </c>
      <c r="C289" s="5" t="s">
        <v>3766</v>
      </c>
      <c r="D289" s="5" t="s">
        <v>134</v>
      </c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spans="1:30" x14ac:dyDescent="0.35">
      <c r="A290" s="5">
        <v>2</v>
      </c>
      <c r="B290" s="5" t="s">
        <v>3484</v>
      </c>
      <c r="C290" s="5" t="s">
        <v>3767</v>
      </c>
      <c r="D290" s="5" t="s">
        <v>134</v>
      </c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spans="1:30" x14ac:dyDescent="0.35">
      <c r="A291" s="5">
        <v>1</v>
      </c>
      <c r="B291" s="5" t="s">
        <v>3486</v>
      </c>
      <c r="C291" s="5" t="s">
        <v>3768</v>
      </c>
      <c r="D291" s="5" t="s">
        <v>134</v>
      </c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spans="1:30" x14ac:dyDescent="0.35">
      <c r="A292" s="5">
        <v>2</v>
      </c>
      <c r="B292" s="5" t="s">
        <v>3484</v>
      </c>
      <c r="C292" s="5" t="s">
        <v>3769</v>
      </c>
      <c r="D292" s="5" t="s">
        <v>134</v>
      </c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spans="1:30" x14ac:dyDescent="0.35">
      <c r="A293" s="5">
        <v>1</v>
      </c>
      <c r="B293" s="5" t="s">
        <v>3486</v>
      </c>
      <c r="C293" s="5" t="s">
        <v>3770</v>
      </c>
      <c r="D293" s="5" t="s">
        <v>134</v>
      </c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spans="1:30" x14ac:dyDescent="0.35">
      <c r="A294" s="5">
        <v>1</v>
      </c>
      <c r="B294" s="5" t="s">
        <v>3486</v>
      </c>
      <c r="C294" s="5" t="s">
        <v>3771</v>
      </c>
      <c r="D294" s="5" t="s">
        <v>134</v>
      </c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spans="1:30" x14ac:dyDescent="0.35">
      <c r="A295" s="5">
        <v>2</v>
      </c>
      <c r="B295" s="5" t="s">
        <v>3484</v>
      </c>
      <c r="C295" s="5" t="s">
        <v>3772</v>
      </c>
      <c r="D295" s="5" t="s">
        <v>134</v>
      </c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spans="1:30" x14ac:dyDescent="0.35">
      <c r="A296" s="5">
        <v>2</v>
      </c>
      <c r="B296" s="5" t="s">
        <v>3484</v>
      </c>
      <c r="C296" s="5" t="s">
        <v>3773</v>
      </c>
      <c r="D296" s="5" t="s">
        <v>134</v>
      </c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spans="1:30" x14ac:dyDescent="0.35">
      <c r="A297" s="5">
        <v>9</v>
      </c>
      <c r="B297" s="5" t="s">
        <v>1972</v>
      </c>
      <c r="C297" s="5" t="s">
        <v>3774</v>
      </c>
      <c r="D297" s="5" t="s">
        <v>134</v>
      </c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spans="1:30" x14ac:dyDescent="0.35">
      <c r="A298" s="5">
        <v>1</v>
      </c>
      <c r="B298" s="5" t="s">
        <v>3486</v>
      </c>
      <c r="C298" s="5" t="s">
        <v>3775</v>
      </c>
      <c r="D298" s="5" t="s">
        <v>134</v>
      </c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spans="1:30" x14ac:dyDescent="0.35">
      <c r="A299" s="5">
        <v>1</v>
      </c>
      <c r="B299" s="5" t="s">
        <v>3486</v>
      </c>
      <c r="C299" s="5" t="s">
        <v>3776</v>
      </c>
      <c r="D299" s="5" t="s">
        <v>134</v>
      </c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spans="1:30" x14ac:dyDescent="0.35">
      <c r="A300" s="5">
        <v>1</v>
      </c>
      <c r="B300" s="5" t="s">
        <v>3486</v>
      </c>
      <c r="C300" s="5" t="s">
        <v>3777</v>
      </c>
      <c r="D300" s="5" t="s">
        <v>134</v>
      </c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spans="1:30" x14ac:dyDescent="0.35">
      <c r="A301" s="5">
        <v>1</v>
      </c>
      <c r="B301" s="5" t="s">
        <v>3486</v>
      </c>
      <c r="C301" s="5" t="s">
        <v>3778</v>
      </c>
      <c r="D301" s="5" t="s">
        <v>134</v>
      </c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spans="1:30" x14ac:dyDescent="0.35">
      <c r="A302" s="5">
        <v>6</v>
      </c>
      <c r="B302" s="5" t="s">
        <v>3514</v>
      </c>
      <c r="C302" s="5" t="s">
        <v>3779</v>
      </c>
      <c r="D302" s="5" t="s">
        <v>134</v>
      </c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spans="1:30" x14ac:dyDescent="0.35">
      <c r="A303" s="5">
        <v>3</v>
      </c>
      <c r="B303" s="5" t="s">
        <v>3482</v>
      </c>
      <c r="C303" s="5" t="s">
        <v>3780</v>
      </c>
      <c r="D303" s="5" t="s">
        <v>134</v>
      </c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spans="1:30" x14ac:dyDescent="0.35">
      <c r="A304" s="5">
        <v>5</v>
      </c>
      <c r="B304" s="5" t="s">
        <v>289</v>
      </c>
      <c r="C304" s="5" t="s">
        <v>3781</v>
      </c>
      <c r="D304" s="5" t="s">
        <v>134</v>
      </c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spans="1:30" x14ac:dyDescent="0.35">
      <c r="A305" s="5">
        <v>1</v>
      </c>
      <c r="B305" s="5" t="s">
        <v>3486</v>
      </c>
      <c r="C305" s="5" t="s">
        <v>3782</v>
      </c>
      <c r="D305" s="5" t="s">
        <v>134</v>
      </c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spans="1:30" x14ac:dyDescent="0.35">
      <c r="A306" s="5">
        <v>1</v>
      </c>
      <c r="B306" s="5" t="s">
        <v>3486</v>
      </c>
      <c r="C306" s="5" t="s">
        <v>3783</v>
      </c>
      <c r="D306" s="5" t="s">
        <v>134</v>
      </c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spans="1:30" x14ac:dyDescent="0.35">
      <c r="A307" s="5">
        <v>1</v>
      </c>
      <c r="B307" s="5" t="s">
        <v>3486</v>
      </c>
      <c r="C307" s="5" t="s">
        <v>3784</v>
      </c>
      <c r="D307" s="5" t="s">
        <v>134</v>
      </c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spans="1:30" x14ac:dyDescent="0.35">
      <c r="A308" s="5">
        <v>2</v>
      </c>
      <c r="B308" s="5" t="s">
        <v>3484</v>
      </c>
      <c r="C308" s="5" t="s">
        <v>3785</v>
      </c>
      <c r="D308" s="5" t="s">
        <v>134</v>
      </c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spans="1:30" x14ac:dyDescent="0.35">
      <c r="A309" s="5">
        <v>1</v>
      </c>
      <c r="B309" s="5" t="s">
        <v>3486</v>
      </c>
      <c r="C309" s="5" t="s">
        <v>3786</v>
      </c>
      <c r="D309" s="5" t="s">
        <v>134</v>
      </c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spans="1:30" x14ac:dyDescent="0.35">
      <c r="A310" s="5">
        <v>1</v>
      </c>
      <c r="B310" s="5" t="s">
        <v>3486</v>
      </c>
      <c r="C310" s="5" t="s">
        <v>3787</v>
      </c>
      <c r="D310" s="5" t="s">
        <v>134</v>
      </c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spans="1:30" x14ac:dyDescent="0.35">
      <c r="A311" s="5">
        <v>3</v>
      </c>
      <c r="B311" s="5" t="s">
        <v>3482</v>
      </c>
      <c r="C311" s="5" t="s">
        <v>3788</v>
      </c>
      <c r="D311" s="5" t="s">
        <v>134</v>
      </c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spans="1:30" x14ac:dyDescent="0.35">
      <c r="A312" s="5">
        <v>8</v>
      </c>
      <c r="B312" s="5" t="s">
        <v>3521</v>
      </c>
      <c r="C312" s="5" t="s">
        <v>3789</v>
      </c>
      <c r="D312" s="5" t="s">
        <v>134</v>
      </c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spans="1:30" x14ac:dyDescent="0.35">
      <c r="A313" s="5">
        <v>2</v>
      </c>
      <c r="B313" s="5" t="s">
        <v>3484</v>
      </c>
      <c r="C313" s="5" t="s">
        <v>3790</v>
      </c>
      <c r="D313" s="5" t="s">
        <v>134</v>
      </c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spans="1:30" x14ac:dyDescent="0.35">
      <c r="A314" s="5">
        <v>1</v>
      </c>
      <c r="B314" s="5" t="s">
        <v>3486</v>
      </c>
      <c r="C314" s="5" t="s">
        <v>1325</v>
      </c>
      <c r="D314" s="5" t="s">
        <v>134</v>
      </c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spans="1:30" x14ac:dyDescent="0.35">
      <c r="A315" s="5">
        <v>1</v>
      </c>
      <c r="B315" s="5" t="s">
        <v>3486</v>
      </c>
      <c r="C315" s="5" t="s">
        <v>3791</v>
      </c>
      <c r="D315" s="5" t="s">
        <v>134</v>
      </c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  <row r="316" spans="1:30" x14ac:dyDescent="0.35">
      <c r="A316" s="5">
        <v>1</v>
      </c>
      <c r="B316" s="5" t="s">
        <v>3486</v>
      </c>
      <c r="C316" s="5" t="s">
        <v>341</v>
      </c>
      <c r="D316" s="5" t="s">
        <v>134</v>
      </c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</row>
    <row r="317" spans="1:30" x14ac:dyDescent="0.35">
      <c r="A317" s="5">
        <v>3</v>
      </c>
      <c r="B317" s="5" t="s">
        <v>3482</v>
      </c>
      <c r="C317" s="5" t="s">
        <v>3792</v>
      </c>
      <c r="D317" s="5" t="s">
        <v>134</v>
      </c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</row>
    <row r="318" spans="1:30" x14ac:dyDescent="0.35">
      <c r="A318" s="5">
        <v>2</v>
      </c>
      <c r="B318" s="5" t="s">
        <v>3484</v>
      </c>
      <c r="C318" s="5" t="s">
        <v>3793</v>
      </c>
      <c r="D318" s="5" t="s">
        <v>134</v>
      </c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</row>
    <row r="319" spans="1:30" x14ac:dyDescent="0.35">
      <c r="A319" s="5">
        <v>1</v>
      </c>
      <c r="B319" s="5" t="s">
        <v>3486</v>
      </c>
      <c r="C319" s="5" t="s">
        <v>3794</v>
      </c>
      <c r="D319" s="5" t="s">
        <v>134</v>
      </c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</row>
    <row r="320" spans="1:30" x14ac:dyDescent="0.35">
      <c r="A320" s="5">
        <v>3</v>
      </c>
      <c r="B320" s="5" t="s">
        <v>3482</v>
      </c>
      <c r="C320" s="5" t="s">
        <v>3795</v>
      </c>
      <c r="D320" s="5" t="s">
        <v>134</v>
      </c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</row>
    <row r="321" spans="1:30" x14ac:dyDescent="0.35">
      <c r="A321" s="5">
        <v>1</v>
      </c>
      <c r="B321" s="5" t="s">
        <v>3486</v>
      </c>
      <c r="C321" s="5" t="s">
        <v>3796</v>
      </c>
      <c r="D321" s="5" t="s">
        <v>134</v>
      </c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</row>
    <row r="322" spans="1:30" x14ac:dyDescent="0.35">
      <c r="A322" s="5">
        <v>2</v>
      </c>
      <c r="B322" s="5" t="s">
        <v>3484</v>
      </c>
      <c r="C322" s="5" t="s">
        <v>3797</v>
      </c>
      <c r="D322" s="5" t="s">
        <v>134</v>
      </c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</row>
    <row r="323" spans="1:30" x14ac:dyDescent="0.35">
      <c r="A323" s="5">
        <v>1</v>
      </c>
      <c r="B323" s="5" t="s">
        <v>3486</v>
      </c>
      <c r="C323" s="5" t="s">
        <v>3798</v>
      </c>
      <c r="D323" s="5" t="s">
        <v>134</v>
      </c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</row>
    <row r="324" spans="1:30" x14ac:dyDescent="0.35">
      <c r="A324" s="5">
        <v>7</v>
      </c>
      <c r="B324" s="5" t="s">
        <v>3498</v>
      </c>
      <c r="C324" s="5" t="s">
        <v>3799</v>
      </c>
      <c r="D324" s="5" t="s">
        <v>134</v>
      </c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</row>
    <row r="325" spans="1:30" x14ac:dyDescent="0.35">
      <c r="A325" s="5">
        <v>2</v>
      </c>
      <c r="B325" s="5" t="s">
        <v>3484</v>
      </c>
      <c r="C325" s="5" t="s">
        <v>3800</v>
      </c>
      <c r="D325" s="5" t="s">
        <v>134</v>
      </c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</row>
    <row r="326" spans="1:30" x14ac:dyDescent="0.35">
      <c r="A326" s="5">
        <v>2</v>
      </c>
      <c r="B326" s="5" t="s">
        <v>3484</v>
      </c>
      <c r="C326" s="5" t="s">
        <v>3801</v>
      </c>
      <c r="D326" s="5" t="s">
        <v>134</v>
      </c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</row>
    <row r="327" spans="1:30" x14ac:dyDescent="0.35">
      <c r="A327" s="5">
        <v>2</v>
      </c>
      <c r="B327" s="5" t="s">
        <v>3484</v>
      </c>
      <c r="C327" s="5" t="s">
        <v>3802</v>
      </c>
      <c r="D327" s="5" t="s">
        <v>134</v>
      </c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</row>
    <row r="328" spans="1:30" x14ac:dyDescent="0.35">
      <c r="A328" s="5">
        <v>4</v>
      </c>
      <c r="B328" s="5" t="s">
        <v>3491</v>
      </c>
      <c r="C328" s="5" t="s">
        <v>3803</v>
      </c>
      <c r="D328" s="5" t="s">
        <v>134</v>
      </c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</row>
    <row r="329" spans="1:30" x14ac:dyDescent="0.35">
      <c r="A329" s="5">
        <v>3</v>
      </c>
      <c r="B329" s="5" t="s">
        <v>3482</v>
      </c>
      <c r="C329" s="5" t="s">
        <v>3804</v>
      </c>
      <c r="D329" s="5" t="s">
        <v>134</v>
      </c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</row>
    <row r="330" spans="1:30" x14ac:dyDescent="0.35">
      <c r="A330" s="5">
        <v>1</v>
      </c>
      <c r="B330" s="5" t="s">
        <v>3486</v>
      </c>
      <c r="C330" s="5" t="s">
        <v>3805</v>
      </c>
      <c r="D330" s="5" t="s">
        <v>134</v>
      </c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</row>
    <row r="331" spans="1:30" x14ac:dyDescent="0.35">
      <c r="A331" s="5">
        <v>1</v>
      </c>
      <c r="B331" s="5" t="s">
        <v>3486</v>
      </c>
      <c r="C331" s="5" t="s">
        <v>3806</v>
      </c>
      <c r="D331" s="5" t="s">
        <v>134</v>
      </c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</row>
    <row r="332" spans="1:30" x14ac:dyDescent="0.35">
      <c r="A332" s="5">
        <v>4</v>
      </c>
      <c r="B332" s="5" t="s">
        <v>3491</v>
      </c>
      <c r="C332" s="5" t="s">
        <v>3807</v>
      </c>
      <c r="D332" s="5" t="s">
        <v>134</v>
      </c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</row>
    <row r="333" spans="1:30" x14ac:dyDescent="0.35">
      <c r="A333" s="5">
        <v>1</v>
      </c>
      <c r="B333" s="5" t="s">
        <v>3486</v>
      </c>
      <c r="C333" s="5" t="s">
        <v>3808</v>
      </c>
      <c r="D333" s="5" t="s">
        <v>134</v>
      </c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</row>
    <row r="334" spans="1:30" x14ac:dyDescent="0.35">
      <c r="A334" s="5">
        <v>1</v>
      </c>
      <c r="B334" s="5" t="s">
        <v>3486</v>
      </c>
      <c r="C334" s="5" t="s">
        <v>3809</v>
      </c>
      <c r="D334" s="5" t="s">
        <v>134</v>
      </c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</row>
    <row r="335" spans="1:30" x14ac:dyDescent="0.35">
      <c r="A335" s="5">
        <v>8</v>
      </c>
      <c r="B335" s="5" t="s">
        <v>3521</v>
      </c>
      <c r="C335" s="5" t="s">
        <v>3810</v>
      </c>
      <c r="D335" s="5" t="s">
        <v>134</v>
      </c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</row>
    <row r="336" spans="1:30" x14ac:dyDescent="0.35">
      <c r="A336" s="5">
        <v>1</v>
      </c>
      <c r="B336" s="5" t="s">
        <v>3486</v>
      </c>
      <c r="C336" s="5" t="s">
        <v>3811</v>
      </c>
      <c r="D336" s="5" t="s">
        <v>134</v>
      </c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</row>
    <row r="337" spans="1:30" x14ac:dyDescent="0.35">
      <c r="A337" s="5">
        <v>2</v>
      </c>
      <c r="B337" s="5" t="s">
        <v>3484</v>
      </c>
      <c r="C337" s="5" t="s">
        <v>3812</v>
      </c>
      <c r="D337" s="5" t="s">
        <v>134</v>
      </c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</row>
    <row r="338" spans="1:30" x14ac:dyDescent="0.35">
      <c r="A338" s="5">
        <v>1</v>
      </c>
      <c r="B338" s="5" t="s">
        <v>3486</v>
      </c>
      <c r="C338" s="5" t="s">
        <v>3372</v>
      </c>
      <c r="D338" s="5" t="s">
        <v>134</v>
      </c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</row>
    <row r="339" spans="1:30" x14ac:dyDescent="0.35">
      <c r="A339" s="5">
        <v>1</v>
      </c>
      <c r="B339" s="5" t="s">
        <v>3486</v>
      </c>
      <c r="C339" s="5" t="s">
        <v>1195</v>
      </c>
      <c r="D339" s="5" t="s">
        <v>134</v>
      </c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</row>
    <row r="340" spans="1:30" x14ac:dyDescent="0.35">
      <c r="A340" s="5">
        <v>1</v>
      </c>
      <c r="B340" s="5" t="s">
        <v>3486</v>
      </c>
      <c r="C340" s="5" t="s">
        <v>937</v>
      </c>
      <c r="D340" s="5" t="s">
        <v>134</v>
      </c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</row>
    <row r="341" spans="1:30" x14ac:dyDescent="0.35">
      <c r="A341" s="9">
        <v>1753</v>
      </c>
      <c r="B341" s="9" t="s">
        <v>2194</v>
      </c>
      <c r="C341" s="9" t="s">
        <v>162</v>
      </c>
      <c r="D341" s="9" t="s">
        <v>134</v>
      </c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</row>
    <row r="342" spans="1:30" x14ac:dyDescent="0.35">
      <c r="A342" s="5">
        <v>1305</v>
      </c>
      <c r="B342" s="5" t="s">
        <v>3813</v>
      </c>
      <c r="C342" s="5" t="s">
        <v>164</v>
      </c>
      <c r="D342" s="5" t="s">
        <v>165</v>
      </c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</row>
    <row r="343" spans="1:30" x14ac:dyDescent="0.35">
      <c r="A343" s="5">
        <v>31</v>
      </c>
      <c r="B343" s="5" t="s">
        <v>1068</v>
      </c>
      <c r="C343" s="5" t="s">
        <v>166</v>
      </c>
      <c r="D343" s="5" t="s">
        <v>165</v>
      </c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</row>
    <row r="344" spans="1:30" x14ac:dyDescent="0.35">
      <c r="A344" s="5">
        <v>3</v>
      </c>
      <c r="B344" s="5" t="s">
        <v>3482</v>
      </c>
      <c r="C344" s="5" t="s">
        <v>167</v>
      </c>
      <c r="D344" s="5" t="s">
        <v>165</v>
      </c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</row>
    <row r="345" spans="1:30" x14ac:dyDescent="0.35">
      <c r="A345" s="5">
        <v>393</v>
      </c>
      <c r="B345" s="5" t="s">
        <v>3814</v>
      </c>
      <c r="C345" s="5" t="s">
        <v>168</v>
      </c>
      <c r="D345" s="5" t="s">
        <v>165</v>
      </c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</row>
    <row r="346" spans="1:30" x14ac:dyDescent="0.35">
      <c r="A346" s="5">
        <v>1</v>
      </c>
      <c r="B346" s="5" t="s">
        <v>3486</v>
      </c>
      <c r="C346" s="5" t="s">
        <v>3815</v>
      </c>
      <c r="D346" s="5" t="s">
        <v>165</v>
      </c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</row>
    <row r="347" spans="1:30" x14ac:dyDescent="0.35">
      <c r="A347" s="5">
        <v>20</v>
      </c>
      <c r="B347" s="5" t="s">
        <v>3604</v>
      </c>
      <c r="C347" s="5" t="s">
        <v>250</v>
      </c>
      <c r="D347" s="5" t="s">
        <v>165</v>
      </c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</row>
    <row r="348" spans="1:30" x14ac:dyDescent="0.35">
      <c r="A348" s="9">
        <v>1753</v>
      </c>
      <c r="B348" s="9" t="s">
        <v>178</v>
      </c>
      <c r="C348" s="9" t="s">
        <v>162</v>
      </c>
      <c r="D348" s="9" t="s">
        <v>165</v>
      </c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</row>
    <row r="349" spans="1:30" x14ac:dyDescent="0.35">
      <c r="A349" s="5">
        <v>57</v>
      </c>
      <c r="B349" s="5" t="s">
        <v>3816</v>
      </c>
      <c r="C349" s="5" t="s">
        <v>170</v>
      </c>
      <c r="D349" s="5" t="s">
        <v>171</v>
      </c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</row>
    <row r="350" spans="1:30" x14ac:dyDescent="0.35">
      <c r="A350" s="5">
        <v>442</v>
      </c>
      <c r="B350" s="5" t="s">
        <v>3247</v>
      </c>
      <c r="C350" s="5" t="s">
        <v>173</v>
      </c>
      <c r="D350" s="5" t="s">
        <v>171</v>
      </c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</row>
    <row r="351" spans="1:30" x14ac:dyDescent="0.35">
      <c r="A351" s="5">
        <v>396</v>
      </c>
      <c r="B351" s="5" t="s">
        <v>3817</v>
      </c>
      <c r="C351" s="5" t="s">
        <v>175</v>
      </c>
      <c r="D351" s="5" t="s">
        <v>171</v>
      </c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</row>
    <row r="352" spans="1:30" x14ac:dyDescent="0.35">
      <c r="A352" s="5">
        <v>858</v>
      </c>
      <c r="B352" s="5" t="s">
        <v>179</v>
      </c>
      <c r="C352" s="5" t="s">
        <v>177</v>
      </c>
      <c r="D352" s="5" t="s">
        <v>171</v>
      </c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</row>
    <row r="353" spans="1:30" x14ac:dyDescent="0.35">
      <c r="A353" s="9">
        <v>1753</v>
      </c>
      <c r="B353" s="9" t="s">
        <v>255</v>
      </c>
      <c r="C353" s="9" t="s">
        <v>162</v>
      </c>
      <c r="D353" s="9" t="s">
        <v>171</v>
      </c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</row>
    <row r="354" spans="1:30" x14ac:dyDescent="0.35">
      <c r="A354" s="5">
        <v>1538</v>
      </c>
      <c r="B354" s="5" t="s">
        <v>3818</v>
      </c>
      <c r="C354" s="5" t="s">
        <v>180</v>
      </c>
      <c r="D354" s="5" t="s">
        <v>181</v>
      </c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</row>
    <row r="355" spans="1:30" x14ac:dyDescent="0.35">
      <c r="A355" s="5">
        <v>88</v>
      </c>
      <c r="B355" s="5" t="s">
        <v>3819</v>
      </c>
      <c r="C355" s="5" t="s">
        <v>183</v>
      </c>
      <c r="D355" s="5" t="s">
        <v>181</v>
      </c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</row>
    <row r="356" spans="1:30" x14ac:dyDescent="0.35">
      <c r="A356" s="5">
        <v>41</v>
      </c>
      <c r="B356" s="5" t="s">
        <v>1871</v>
      </c>
      <c r="C356" s="5" t="s">
        <v>185</v>
      </c>
      <c r="D356" s="5" t="s">
        <v>181</v>
      </c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</row>
    <row r="357" spans="1:30" x14ac:dyDescent="0.35">
      <c r="A357" s="5">
        <v>21</v>
      </c>
      <c r="B357" s="5" t="s">
        <v>3641</v>
      </c>
      <c r="C357" s="5" t="s">
        <v>186</v>
      </c>
      <c r="D357" s="5" t="s">
        <v>181</v>
      </c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</row>
    <row r="358" spans="1:30" x14ac:dyDescent="0.35">
      <c r="A358" s="5">
        <v>46</v>
      </c>
      <c r="B358" s="5" t="s">
        <v>3820</v>
      </c>
      <c r="C358" s="5" t="s">
        <v>187</v>
      </c>
      <c r="D358" s="5" t="s">
        <v>181</v>
      </c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</row>
    <row r="359" spans="1:30" x14ac:dyDescent="0.35">
      <c r="A359" s="5">
        <v>19</v>
      </c>
      <c r="B359" s="5" t="s">
        <v>406</v>
      </c>
      <c r="C359" s="5" t="s">
        <v>189</v>
      </c>
      <c r="D359" s="5" t="s">
        <v>181</v>
      </c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</row>
    <row r="360" spans="1:30" x14ac:dyDescent="0.35">
      <c r="A360" s="9">
        <v>1753</v>
      </c>
      <c r="B360" s="9" t="s">
        <v>178</v>
      </c>
      <c r="C360" s="9" t="s">
        <v>162</v>
      </c>
      <c r="D360" s="9" t="s">
        <v>181</v>
      </c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spans="1:30" x14ac:dyDescent="0.35">
      <c r="A361" s="5">
        <v>818</v>
      </c>
      <c r="B361" s="5" t="s">
        <v>3821</v>
      </c>
      <c r="C361" s="5" t="s">
        <v>191</v>
      </c>
      <c r="D361" s="5" t="s">
        <v>192</v>
      </c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spans="1:30" x14ac:dyDescent="0.35">
      <c r="A362" s="5">
        <v>935</v>
      </c>
      <c r="B362" s="5" t="s">
        <v>3822</v>
      </c>
      <c r="C362" s="5" t="s">
        <v>194</v>
      </c>
      <c r="D362" s="5" t="s">
        <v>192</v>
      </c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spans="1:30" x14ac:dyDescent="0.35">
      <c r="A363" s="9">
        <v>1753</v>
      </c>
      <c r="B363" s="9" t="s">
        <v>178</v>
      </c>
      <c r="C363" s="9" t="s">
        <v>162</v>
      </c>
      <c r="D363" s="9" t="s">
        <v>192</v>
      </c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AD54"/>
  <sheetViews>
    <sheetView workbookViewId="0"/>
  </sheetViews>
  <sheetFormatPr defaultRowHeight="14.5" x14ac:dyDescent="0.35"/>
  <cols>
    <col min="1" max="1" width="59" customWidth="1"/>
    <col min="2" max="2" width="28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3823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62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24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2550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1088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302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10710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4597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19247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2677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287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1056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284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786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3824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3388</v>
      </c>
      <c r="C22" s="5" t="s">
        <v>3825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1479</v>
      </c>
      <c r="C23" s="5" t="s">
        <v>3826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1479</v>
      </c>
      <c r="C24" s="5" t="s">
        <v>3827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5</v>
      </c>
      <c r="B25" s="5" t="s">
        <v>3828</v>
      </c>
      <c r="C25" s="5" t="s">
        <v>3829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1479</v>
      </c>
      <c r="C26" s="5" t="s">
        <v>3830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1479</v>
      </c>
      <c r="C27" s="5" t="s">
        <v>3831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3</v>
      </c>
      <c r="B28" s="5" t="s">
        <v>1509</v>
      </c>
      <c r="C28" s="5" t="s">
        <v>3832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2</v>
      </c>
      <c r="B29" s="5" t="s">
        <v>3388</v>
      </c>
      <c r="C29" s="5" t="s">
        <v>3833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1479</v>
      </c>
      <c r="C30" s="5" t="s">
        <v>3834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3388</v>
      </c>
      <c r="C31" s="5" t="s">
        <v>3835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4</v>
      </c>
      <c r="B32" s="5" t="s">
        <v>1489</v>
      </c>
      <c r="C32" s="5" t="s">
        <v>3836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1479</v>
      </c>
      <c r="C33" s="5" t="s">
        <v>3837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9">
        <v>24</v>
      </c>
      <c r="B34" s="9" t="s">
        <v>169</v>
      </c>
      <c r="C34" s="9" t="s">
        <v>162</v>
      </c>
      <c r="D34" s="9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16</v>
      </c>
      <c r="B35" s="5" t="s">
        <v>807</v>
      </c>
      <c r="C35" s="5" t="s">
        <v>164</v>
      </c>
      <c r="D35" s="5" t="s">
        <v>165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3388</v>
      </c>
      <c r="C36" s="5" t="s">
        <v>167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4</v>
      </c>
      <c r="B37" s="5" t="s">
        <v>1489</v>
      </c>
      <c r="C37" s="5" t="s">
        <v>168</v>
      </c>
      <c r="D37" s="5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</v>
      </c>
      <c r="B38" s="5" t="s">
        <v>3388</v>
      </c>
      <c r="C38" s="5" t="s">
        <v>250</v>
      </c>
      <c r="D38" s="5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9">
        <v>24</v>
      </c>
      <c r="B39" s="9" t="s">
        <v>178</v>
      </c>
      <c r="C39" s="9" t="s">
        <v>162</v>
      </c>
      <c r="D39" s="9" t="s">
        <v>165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0</v>
      </c>
      <c r="B40" s="5" t="s">
        <v>188</v>
      </c>
      <c r="C40" s="5" t="s">
        <v>170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8</v>
      </c>
      <c r="B41" s="5" t="s">
        <v>279</v>
      </c>
      <c r="C41" s="5" t="s">
        <v>173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3</v>
      </c>
      <c r="B42" s="5" t="s">
        <v>1509</v>
      </c>
      <c r="C42" s="5" t="s">
        <v>175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13</v>
      </c>
      <c r="B43" s="5" t="s">
        <v>3838</v>
      </c>
      <c r="C43" s="5" t="s">
        <v>177</v>
      </c>
      <c r="D43" s="5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9">
        <v>24</v>
      </c>
      <c r="B44" s="9" t="s">
        <v>178</v>
      </c>
      <c r="C44" s="9" t="s">
        <v>162</v>
      </c>
      <c r="D44" s="9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17</v>
      </c>
      <c r="B45" s="5" t="s">
        <v>1515</v>
      </c>
      <c r="C45" s="5" t="s">
        <v>180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3</v>
      </c>
      <c r="B46" s="5" t="s">
        <v>1509</v>
      </c>
      <c r="C46" s="5" t="s">
        <v>183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2</v>
      </c>
      <c r="B47" s="5" t="s">
        <v>3388</v>
      </c>
      <c r="C47" s="5" t="s">
        <v>185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0</v>
      </c>
      <c r="B48" s="5" t="s">
        <v>188</v>
      </c>
      <c r="C48" s="5" t="s">
        <v>186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0</v>
      </c>
      <c r="B49" s="5" t="s">
        <v>188</v>
      </c>
      <c r="C49" s="5" t="s">
        <v>187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2</v>
      </c>
      <c r="B50" s="5" t="s">
        <v>3388</v>
      </c>
      <c r="C50" s="5" t="s">
        <v>189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9">
        <v>24</v>
      </c>
      <c r="B51" s="9" t="s">
        <v>255</v>
      </c>
      <c r="C51" s="9" t="s">
        <v>162</v>
      </c>
      <c r="D51" s="9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11</v>
      </c>
      <c r="B52" s="5" t="s">
        <v>3839</v>
      </c>
      <c r="C52" s="5" t="s">
        <v>191</v>
      </c>
      <c r="D52" s="5" t="s">
        <v>192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13</v>
      </c>
      <c r="B53" s="5" t="s">
        <v>3838</v>
      </c>
      <c r="C53" s="5" t="s">
        <v>194</v>
      </c>
      <c r="D53" s="5" t="s">
        <v>192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9">
        <v>24</v>
      </c>
      <c r="B54" s="9" t="s">
        <v>178</v>
      </c>
      <c r="C54" s="9" t="s">
        <v>162</v>
      </c>
      <c r="D54" s="9" t="s">
        <v>192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AD75"/>
  <sheetViews>
    <sheetView workbookViewId="0"/>
  </sheetViews>
  <sheetFormatPr defaultRowHeight="14.5" x14ac:dyDescent="0.35"/>
  <cols>
    <col min="1" max="1" width="56" customWidth="1"/>
    <col min="2" max="2" width="25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3840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63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56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1820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1671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278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6217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4258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14243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1554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287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196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122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3841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482</v>
      </c>
      <c r="C22" s="5" t="s">
        <v>3842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1712</v>
      </c>
      <c r="C23" s="5" t="s">
        <v>3843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3</v>
      </c>
      <c r="B24" s="5" t="s">
        <v>3453</v>
      </c>
      <c r="C24" s="5" t="s">
        <v>3844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482</v>
      </c>
      <c r="C25" s="5" t="s">
        <v>3845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482</v>
      </c>
      <c r="C26" s="5" t="s">
        <v>3846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1712</v>
      </c>
      <c r="C27" s="5" t="s">
        <v>3847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482</v>
      </c>
      <c r="C28" s="5" t="s">
        <v>3848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2</v>
      </c>
      <c r="B29" s="5" t="s">
        <v>1712</v>
      </c>
      <c r="C29" s="5" t="s">
        <v>3849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482</v>
      </c>
      <c r="C30" s="5" t="s">
        <v>3850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482</v>
      </c>
      <c r="C31" s="5" t="s">
        <v>3851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1712</v>
      </c>
      <c r="C32" s="5" t="s">
        <v>3852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482</v>
      </c>
      <c r="C33" s="5" t="s">
        <v>3853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3</v>
      </c>
      <c r="B34" s="5" t="s">
        <v>3453</v>
      </c>
      <c r="C34" s="5" t="s">
        <v>3854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482</v>
      </c>
      <c r="C35" s="5" t="s">
        <v>3855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5</v>
      </c>
      <c r="B36" s="5" t="s">
        <v>3470</v>
      </c>
      <c r="C36" s="5" t="s">
        <v>3856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1712</v>
      </c>
      <c r="C37" s="5" t="s">
        <v>3857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</v>
      </c>
      <c r="B38" s="5" t="s">
        <v>1712</v>
      </c>
      <c r="C38" s="5" t="s">
        <v>3858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482</v>
      </c>
      <c r="C39" s="5" t="s">
        <v>3859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1712</v>
      </c>
      <c r="C40" s="5" t="s">
        <v>3860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482</v>
      </c>
      <c r="C41" s="5" t="s">
        <v>3861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3</v>
      </c>
      <c r="B42" s="5" t="s">
        <v>3453</v>
      </c>
      <c r="C42" s="5" t="s">
        <v>3862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482</v>
      </c>
      <c r="C43" s="5" t="s">
        <v>3863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482</v>
      </c>
      <c r="C44" s="5" t="s">
        <v>3864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2</v>
      </c>
      <c r="B45" s="5" t="s">
        <v>1712</v>
      </c>
      <c r="C45" s="5" t="s">
        <v>3865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482</v>
      </c>
      <c r="C46" s="5" t="s">
        <v>3866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2</v>
      </c>
      <c r="B47" s="5" t="s">
        <v>1712</v>
      </c>
      <c r="C47" s="5" t="s">
        <v>3867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2</v>
      </c>
      <c r="B48" s="5" t="s">
        <v>1712</v>
      </c>
      <c r="C48" s="5" t="s">
        <v>3868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482</v>
      </c>
      <c r="C49" s="5" t="s">
        <v>3869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3</v>
      </c>
      <c r="B50" s="5" t="s">
        <v>3453</v>
      </c>
      <c r="C50" s="5" t="s">
        <v>3870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2</v>
      </c>
      <c r="B51" s="5" t="s">
        <v>1712</v>
      </c>
      <c r="C51" s="5" t="s">
        <v>3871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2</v>
      </c>
      <c r="B52" s="5" t="s">
        <v>1712</v>
      </c>
      <c r="C52" s="5" t="s">
        <v>3872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</v>
      </c>
      <c r="B53" s="5" t="s">
        <v>482</v>
      </c>
      <c r="C53" s="5" t="s">
        <v>3873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9">
        <v>56</v>
      </c>
      <c r="B54" s="9" t="s">
        <v>3029</v>
      </c>
      <c r="C54" s="9" t="s">
        <v>162</v>
      </c>
      <c r="D54" s="9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47</v>
      </c>
      <c r="B55" s="5" t="s">
        <v>3874</v>
      </c>
      <c r="C55" s="5" t="s">
        <v>164</v>
      </c>
      <c r="D55" s="5" t="s">
        <v>165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2</v>
      </c>
      <c r="B56" s="5" t="s">
        <v>1712</v>
      </c>
      <c r="C56" s="5" t="s">
        <v>167</v>
      </c>
      <c r="D56" s="5" t="s">
        <v>165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2</v>
      </c>
      <c r="B57" s="5" t="s">
        <v>1712</v>
      </c>
      <c r="C57" s="5" t="s">
        <v>168</v>
      </c>
      <c r="D57" s="5" t="s">
        <v>165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2</v>
      </c>
      <c r="B58" s="5" t="s">
        <v>1712</v>
      </c>
      <c r="C58" s="5" t="s">
        <v>250</v>
      </c>
      <c r="D58" s="5" t="s">
        <v>165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3</v>
      </c>
      <c r="B59" s="5" t="s">
        <v>3453</v>
      </c>
      <c r="C59" s="5" t="s">
        <v>277</v>
      </c>
      <c r="D59" s="5" t="s">
        <v>165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9">
        <v>56</v>
      </c>
      <c r="B60" s="9" t="s">
        <v>178</v>
      </c>
      <c r="C60" s="9" t="s">
        <v>162</v>
      </c>
      <c r="D60" s="9" t="s">
        <v>165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0</v>
      </c>
      <c r="B61" s="5" t="s">
        <v>188</v>
      </c>
      <c r="C61" s="5" t="s">
        <v>170</v>
      </c>
      <c r="D61" s="5" t="s">
        <v>171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10</v>
      </c>
      <c r="B62" s="5" t="s">
        <v>1722</v>
      </c>
      <c r="C62" s="5" t="s">
        <v>173</v>
      </c>
      <c r="D62" s="5" t="s">
        <v>171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15</v>
      </c>
      <c r="B63" s="5" t="s">
        <v>3875</v>
      </c>
      <c r="C63" s="5" t="s">
        <v>175</v>
      </c>
      <c r="D63" s="5" t="s">
        <v>171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31</v>
      </c>
      <c r="B64" s="5" t="s">
        <v>3876</v>
      </c>
      <c r="C64" s="5" t="s">
        <v>177</v>
      </c>
      <c r="D64" s="5" t="s">
        <v>171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9">
        <v>56</v>
      </c>
      <c r="B65" s="9" t="s">
        <v>169</v>
      </c>
      <c r="C65" s="9" t="s">
        <v>162</v>
      </c>
      <c r="D65" s="9" t="s">
        <v>171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24</v>
      </c>
      <c r="B66" s="5" t="s">
        <v>252</v>
      </c>
      <c r="C66" s="5" t="s">
        <v>180</v>
      </c>
      <c r="D66" s="5" t="s">
        <v>181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14</v>
      </c>
      <c r="B67" s="5" t="s">
        <v>218</v>
      </c>
      <c r="C67" s="5" t="s">
        <v>183</v>
      </c>
      <c r="D67" s="5" t="s">
        <v>181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10</v>
      </c>
      <c r="B68" s="5" t="s">
        <v>1722</v>
      </c>
      <c r="C68" s="5" t="s">
        <v>185</v>
      </c>
      <c r="D68" s="5" t="s">
        <v>181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5</v>
      </c>
      <c r="B69" s="5" t="s">
        <v>3470</v>
      </c>
      <c r="C69" s="5" t="s">
        <v>186</v>
      </c>
      <c r="D69" s="5" t="s">
        <v>181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0</v>
      </c>
      <c r="B70" s="5" t="s">
        <v>188</v>
      </c>
      <c r="C70" s="5" t="s">
        <v>187</v>
      </c>
      <c r="D70" s="5" t="s">
        <v>181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3</v>
      </c>
      <c r="B71" s="5" t="s">
        <v>3453</v>
      </c>
      <c r="C71" s="5" t="s">
        <v>189</v>
      </c>
      <c r="D71" s="5" t="s">
        <v>181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9">
        <v>56</v>
      </c>
      <c r="B72" s="9" t="s">
        <v>169</v>
      </c>
      <c r="C72" s="9" t="s">
        <v>162</v>
      </c>
      <c r="D72" s="9" t="s">
        <v>181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23</v>
      </c>
      <c r="B73" s="5" t="s">
        <v>3877</v>
      </c>
      <c r="C73" s="5" t="s">
        <v>191</v>
      </c>
      <c r="D73" s="5" t="s">
        <v>192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33</v>
      </c>
      <c r="B74" s="5" t="s">
        <v>3878</v>
      </c>
      <c r="C74" s="5" t="s">
        <v>194</v>
      </c>
      <c r="D74" s="5" t="s">
        <v>192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9">
        <v>56</v>
      </c>
      <c r="B75" s="9" t="s">
        <v>178</v>
      </c>
      <c r="C75" s="9" t="s">
        <v>162</v>
      </c>
      <c r="D75" s="9" t="s">
        <v>192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D129"/>
  <sheetViews>
    <sheetView workbookViewId="0"/>
  </sheetViews>
  <sheetFormatPr defaultRowHeight="14.5" x14ac:dyDescent="0.35"/>
  <cols>
    <col min="1" max="1" width="55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281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10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341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647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1216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240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8010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4093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14206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1999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282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284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285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288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289</v>
      </c>
      <c r="C22" s="5" t="s">
        <v>290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289</v>
      </c>
      <c r="C23" s="5" t="s">
        <v>291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289</v>
      </c>
      <c r="C24" s="5" t="s">
        <v>158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289</v>
      </c>
      <c r="C25" s="5" t="s">
        <v>292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289</v>
      </c>
      <c r="C26" s="5" t="s">
        <v>293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4</v>
      </c>
      <c r="B27" s="5" t="s">
        <v>294</v>
      </c>
      <c r="C27" s="5" t="s">
        <v>295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296</v>
      </c>
      <c r="C28" s="5" t="s">
        <v>297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6</v>
      </c>
      <c r="B29" s="5" t="s">
        <v>298</v>
      </c>
      <c r="C29" s="5" t="s">
        <v>299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296</v>
      </c>
      <c r="C30" s="5" t="s">
        <v>300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21</v>
      </c>
      <c r="B31" s="5" t="s">
        <v>301</v>
      </c>
      <c r="C31" s="5" t="s">
        <v>302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4</v>
      </c>
      <c r="B32" s="5" t="s">
        <v>294</v>
      </c>
      <c r="C32" s="5" t="s">
        <v>303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3</v>
      </c>
      <c r="B33" s="5" t="s">
        <v>304</v>
      </c>
      <c r="C33" s="5" t="s">
        <v>305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8</v>
      </c>
      <c r="B34" s="5" t="s">
        <v>306</v>
      </c>
      <c r="C34" s="5" t="s">
        <v>307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6</v>
      </c>
      <c r="B35" s="5" t="s">
        <v>298</v>
      </c>
      <c r="C35" s="5" t="s">
        <v>308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22</v>
      </c>
      <c r="B36" s="5" t="s">
        <v>309</v>
      </c>
      <c r="C36" s="5" t="s">
        <v>310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9</v>
      </c>
      <c r="B37" s="5" t="s">
        <v>311</v>
      </c>
      <c r="C37" s="5" t="s">
        <v>312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5</v>
      </c>
      <c r="B38" s="5" t="s">
        <v>313</v>
      </c>
      <c r="C38" s="5" t="s">
        <v>314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15</v>
      </c>
      <c r="B39" s="5" t="s">
        <v>315</v>
      </c>
      <c r="C39" s="5" t="s">
        <v>316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3</v>
      </c>
      <c r="B40" s="5" t="s">
        <v>304</v>
      </c>
      <c r="C40" s="5" t="s">
        <v>317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7</v>
      </c>
      <c r="B41" s="5" t="s">
        <v>318</v>
      </c>
      <c r="C41" s="5" t="s">
        <v>319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8</v>
      </c>
      <c r="B42" s="5" t="s">
        <v>306</v>
      </c>
      <c r="C42" s="5" t="s">
        <v>320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289</v>
      </c>
      <c r="C43" s="5" t="s">
        <v>321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3</v>
      </c>
      <c r="B44" s="5" t="s">
        <v>304</v>
      </c>
      <c r="C44" s="5" t="s">
        <v>322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2</v>
      </c>
      <c r="B45" s="5" t="s">
        <v>296</v>
      </c>
      <c r="C45" s="5" t="s">
        <v>323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8</v>
      </c>
      <c r="B46" s="5" t="s">
        <v>306</v>
      </c>
      <c r="C46" s="5" t="s">
        <v>324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2</v>
      </c>
      <c r="B47" s="5" t="s">
        <v>296</v>
      </c>
      <c r="C47" s="5" t="s">
        <v>325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10</v>
      </c>
      <c r="B48" s="5" t="s">
        <v>326</v>
      </c>
      <c r="C48" s="5" t="s">
        <v>327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4</v>
      </c>
      <c r="B49" s="5" t="s">
        <v>294</v>
      </c>
      <c r="C49" s="5" t="s">
        <v>328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2</v>
      </c>
      <c r="B50" s="5" t="s">
        <v>296</v>
      </c>
      <c r="C50" s="5" t="s">
        <v>329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2</v>
      </c>
      <c r="B51" s="5" t="s">
        <v>296</v>
      </c>
      <c r="C51" s="5" t="s">
        <v>330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289</v>
      </c>
      <c r="C52" s="5" t="s">
        <v>331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3</v>
      </c>
      <c r="B53" s="5" t="s">
        <v>304</v>
      </c>
      <c r="C53" s="5" t="s">
        <v>332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3</v>
      </c>
      <c r="B54" s="5" t="s">
        <v>304</v>
      </c>
      <c r="C54" s="5" t="s">
        <v>333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2</v>
      </c>
      <c r="B55" s="5" t="s">
        <v>296</v>
      </c>
      <c r="C55" s="5" t="s">
        <v>334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</v>
      </c>
      <c r="B56" s="5" t="s">
        <v>289</v>
      </c>
      <c r="C56" s="5" t="s">
        <v>335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5</v>
      </c>
      <c r="B57" s="5" t="s">
        <v>313</v>
      </c>
      <c r="C57" s="5" t="s">
        <v>336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</v>
      </c>
      <c r="B58" s="5" t="s">
        <v>289</v>
      </c>
      <c r="C58" s="5" t="s">
        <v>337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</v>
      </c>
      <c r="B59" s="5" t="s">
        <v>289</v>
      </c>
      <c r="C59" s="5" t="s">
        <v>338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</v>
      </c>
      <c r="B60" s="5" t="s">
        <v>289</v>
      </c>
      <c r="C60" s="5" t="s">
        <v>339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1</v>
      </c>
      <c r="B61" s="5" t="s">
        <v>289</v>
      </c>
      <c r="C61" s="5" t="s">
        <v>340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</v>
      </c>
      <c r="B62" s="5" t="s">
        <v>289</v>
      </c>
      <c r="C62" s="5" t="s">
        <v>341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6</v>
      </c>
      <c r="B63" s="5" t="s">
        <v>298</v>
      </c>
      <c r="C63" s="5" t="s">
        <v>342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7</v>
      </c>
      <c r="B64" s="5" t="s">
        <v>318</v>
      </c>
      <c r="C64" s="5" t="s">
        <v>343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6</v>
      </c>
      <c r="B65" s="5" t="s">
        <v>298</v>
      </c>
      <c r="C65" s="5" t="s">
        <v>344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7</v>
      </c>
      <c r="B66" s="5" t="s">
        <v>318</v>
      </c>
      <c r="C66" s="5" t="s">
        <v>345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4</v>
      </c>
      <c r="B67" s="5" t="s">
        <v>294</v>
      </c>
      <c r="C67" s="5" t="s">
        <v>346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</v>
      </c>
      <c r="B68" s="5" t="s">
        <v>289</v>
      </c>
      <c r="C68" s="5" t="s">
        <v>347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2</v>
      </c>
      <c r="B69" s="5" t="s">
        <v>296</v>
      </c>
      <c r="C69" s="5" t="s">
        <v>348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2</v>
      </c>
      <c r="B70" s="5" t="s">
        <v>296</v>
      </c>
      <c r="C70" s="5" t="s">
        <v>349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8</v>
      </c>
      <c r="B71" s="5" t="s">
        <v>306</v>
      </c>
      <c r="C71" s="5" t="s">
        <v>350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2</v>
      </c>
      <c r="B72" s="5" t="s">
        <v>296</v>
      </c>
      <c r="C72" s="5" t="s">
        <v>351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2</v>
      </c>
      <c r="B73" s="5" t="s">
        <v>296</v>
      </c>
      <c r="C73" s="5" t="s">
        <v>352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4</v>
      </c>
      <c r="B74" s="5" t="s">
        <v>294</v>
      </c>
      <c r="C74" s="5" t="s">
        <v>353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3</v>
      </c>
      <c r="B75" s="5" t="s">
        <v>304</v>
      </c>
      <c r="C75" s="5" t="s">
        <v>354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1</v>
      </c>
      <c r="B76" s="5" t="s">
        <v>289</v>
      </c>
      <c r="C76" s="5" t="s">
        <v>355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1</v>
      </c>
      <c r="B77" s="5" t="s">
        <v>289</v>
      </c>
      <c r="C77" s="5" t="s">
        <v>356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1</v>
      </c>
      <c r="B78" s="5" t="s">
        <v>289</v>
      </c>
      <c r="C78" s="5" t="s">
        <v>357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3</v>
      </c>
      <c r="B79" s="5" t="s">
        <v>304</v>
      </c>
      <c r="C79" s="5" t="s">
        <v>358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1</v>
      </c>
      <c r="B80" s="5" t="s">
        <v>289</v>
      </c>
      <c r="C80" s="5" t="s">
        <v>359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6</v>
      </c>
      <c r="B81" s="5" t="s">
        <v>298</v>
      </c>
      <c r="C81" s="5" t="s">
        <v>360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1</v>
      </c>
      <c r="B82" s="5" t="s">
        <v>289</v>
      </c>
      <c r="C82" s="5" t="s">
        <v>361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1</v>
      </c>
      <c r="B83" s="5" t="s">
        <v>289</v>
      </c>
      <c r="C83" s="5" t="s">
        <v>362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13</v>
      </c>
      <c r="B84" s="5" t="s">
        <v>363</v>
      </c>
      <c r="C84" s="5" t="s">
        <v>364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11</v>
      </c>
      <c r="B85" s="5" t="s">
        <v>365</v>
      </c>
      <c r="C85" s="5" t="s">
        <v>366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7</v>
      </c>
      <c r="B86" s="5" t="s">
        <v>318</v>
      </c>
      <c r="C86" s="5" t="s">
        <v>367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1</v>
      </c>
      <c r="B87" s="5" t="s">
        <v>289</v>
      </c>
      <c r="C87" s="5" t="s">
        <v>368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14</v>
      </c>
      <c r="B88" s="5" t="s">
        <v>369</v>
      </c>
      <c r="C88" s="5" t="s">
        <v>370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5</v>
      </c>
      <c r="B89" s="5" t="s">
        <v>313</v>
      </c>
      <c r="C89" s="5" t="s">
        <v>371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5</v>
      </c>
      <c r="B90" s="5" t="s">
        <v>313</v>
      </c>
      <c r="C90" s="5" t="s">
        <v>372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1</v>
      </c>
      <c r="B91" s="5" t="s">
        <v>289</v>
      </c>
      <c r="C91" s="5" t="s">
        <v>373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1</v>
      </c>
      <c r="B92" s="5" t="s">
        <v>289</v>
      </c>
      <c r="C92" s="5" t="s">
        <v>374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1</v>
      </c>
      <c r="B93" s="5" t="s">
        <v>289</v>
      </c>
      <c r="C93" s="5" t="s">
        <v>375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1</v>
      </c>
      <c r="B94" s="5" t="s">
        <v>289</v>
      </c>
      <c r="C94" s="5" t="s">
        <v>376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2</v>
      </c>
      <c r="B95" s="5" t="s">
        <v>296</v>
      </c>
      <c r="C95" s="5" t="s">
        <v>377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3</v>
      </c>
      <c r="B96" s="5" t="s">
        <v>304</v>
      </c>
      <c r="C96" s="5" t="s">
        <v>378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2</v>
      </c>
      <c r="B97" s="5" t="s">
        <v>296</v>
      </c>
      <c r="C97" s="5" t="s">
        <v>379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2</v>
      </c>
      <c r="B98" s="5" t="s">
        <v>296</v>
      </c>
      <c r="C98" s="5" t="s">
        <v>380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6</v>
      </c>
      <c r="B99" s="5" t="s">
        <v>298</v>
      </c>
      <c r="C99" s="5" t="s">
        <v>381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1</v>
      </c>
      <c r="B100" s="5" t="s">
        <v>289</v>
      </c>
      <c r="C100" s="5" t="s">
        <v>382</v>
      </c>
      <c r="D100" s="5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1</v>
      </c>
      <c r="B101" s="5" t="s">
        <v>289</v>
      </c>
      <c r="C101" s="5" t="s">
        <v>383</v>
      </c>
      <c r="D101" s="5" t="s">
        <v>134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1</v>
      </c>
      <c r="B102" s="5" t="s">
        <v>289</v>
      </c>
      <c r="C102" s="5" t="s">
        <v>384</v>
      </c>
      <c r="D102" s="5" t="s">
        <v>134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2</v>
      </c>
      <c r="B103" s="5" t="s">
        <v>296</v>
      </c>
      <c r="C103" s="5" t="s">
        <v>385</v>
      </c>
      <c r="D103" s="5" t="s">
        <v>134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1</v>
      </c>
      <c r="B104" s="5" t="s">
        <v>289</v>
      </c>
      <c r="C104" s="5" t="s">
        <v>386</v>
      </c>
      <c r="D104" s="5" t="s">
        <v>134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1</v>
      </c>
      <c r="B105" s="5" t="s">
        <v>289</v>
      </c>
      <c r="C105" s="5" t="s">
        <v>387</v>
      </c>
      <c r="D105" s="5" t="s">
        <v>134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3</v>
      </c>
      <c r="B106" s="5" t="s">
        <v>304</v>
      </c>
      <c r="C106" s="5" t="s">
        <v>388</v>
      </c>
      <c r="D106" s="5" t="s">
        <v>134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3</v>
      </c>
      <c r="B107" s="5" t="s">
        <v>304</v>
      </c>
      <c r="C107" s="5" t="s">
        <v>389</v>
      </c>
      <c r="D107" s="5" t="s">
        <v>134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9">
        <v>341</v>
      </c>
      <c r="B108" s="9" t="s">
        <v>390</v>
      </c>
      <c r="C108" s="9" t="s">
        <v>162</v>
      </c>
      <c r="D108" s="9" t="s">
        <v>134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314</v>
      </c>
      <c r="B109" s="5" t="s">
        <v>391</v>
      </c>
      <c r="C109" s="5" t="s">
        <v>164</v>
      </c>
      <c r="D109" s="5" t="s">
        <v>165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14</v>
      </c>
      <c r="B110" s="5" t="s">
        <v>369</v>
      </c>
      <c r="C110" s="5" t="s">
        <v>167</v>
      </c>
      <c r="D110" s="5" t="s">
        <v>165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6</v>
      </c>
      <c r="B111" s="5" t="s">
        <v>298</v>
      </c>
      <c r="C111" s="5" t="s">
        <v>168</v>
      </c>
      <c r="D111" s="5" t="s">
        <v>165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6</v>
      </c>
      <c r="B112" s="5" t="s">
        <v>298</v>
      </c>
      <c r="C112" s="5" t="s">
        <v>250</v>
      </c>
      <c r="D112" s="5" t="s">
        <v>165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5">
        <v>1</v>
      </c>
      <c r="B113" s="5" t="s">
        <v>289</v>
      </c>
      <c r="C113" s="5" t="s">
        <v>277</v>
      </c>
      <c r="D113" s="5" t="s">
        <v>165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9">
        <v>341</v>
      </c>
      <c r="B114" s="9" t="s">
        <v>178</v>
      </c>
      <c r="C114" s="9" t="s">
        <v>162</v>
      </c>
      <c r="D114" s="9" t="s">
        <v>165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22</v>
      </c>
      <c r="B115" s="5" t="s">
        <v>309</v>
      </c>
      <c r="C115" s="5" t="s">
        <v>170</v>
      </c>
      <c r="D115" s="5" t="s">
        <v>171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5">
        <v>118</v>
      </c>
      <c r="B116" s="5" t="s">
        <v>392</v>
      </c>
      <c r="C116" s="5" t="s">
        <v>173</v>
      </c>
      <c r="D116" s="5" t="s">
        <v>171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5">
        <v>63</v>
      </c>
      <c r="B117" s="5" t="s">
        <v>393</v>
      </c>
      <c r="C117" s="5" t="s">
        <v>175</v>
      </c>
      <c r="D117" s="5" t="s">
        <v>171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5">
        <v>138</v>
      </c>
      <c r="B118" s="5" t="s">
        <v>394</v>
      </c>
      <c r="C118" s="5" t="s">
        <v>177</v>
      </c>
      <c r="D118" s="5" t="s">
        <v>171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9">
        <v>341</v>
      </c>
      <c r="B119" s="9" t="s">
        <v>178</v>
      </c>
      <c r="C119" s="9" t="s">
        <v>162</v>
      </c>
      <c r="D119" s="9" t="s">
        <v>171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5">
        <v>172</v>
      </c>
      <c r="B120" s="5" t="s">
        <v>395</v>
      </c>
      <c r="C120" s="5" t="s">
        <v>180</v>
      </c>
      <c r="D120" s="5" t="s">
        <v>181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5">
        <v>60</v>
      </c>
      <c r="B121" s="5" t="s">
        <v>396</v>
      </c>
      <c r="C121" s="5" t="s">
        <v>183</v>
      </c>
      <c r="D121" s="5" t="s">
        <v>181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35">
      <c r="A122" s="5">
        <v>47</v>
      </c>
      <c r="B122" s="5" t="s">
        <v>397</v>
      </c>
      <c r="C122" s="5" t="s">
        <v>185</v>
      </c>
      <c r="D122" s="5" t="s">
        <v>181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35">
      <c r="A123" s="5">
        <v>33</v>
      </c>
      <c r="B123" s="5" t="s">
        <v>398</v>
      </c>
      <c r="C123" s="5" t="s">
        <v>186</v>
      </c>
      <c r="D123" s="5" t="s">
        <v>181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x14ac:dyDescent="0.35">
      <c r="A124" s="5">
        <v>18</v>
      </c>
      <c r="B124" s="5" t="s">
        <v>399</v>
      </c>
      <c r="C124" s="5" t="s">
        <v>187</v>
      </c>
      <c r="D124" s="5" t="s">
        <v>181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x14ac:dyDescent="0.35">
      <c r="A125" s="5">
        <v>11</v>
      </c>
      <c r="B125" s="5" t="s">
        <v>365</v>
      </c>
      <c r="C125" s="5" t="s">
        <v>189</v>
      </c>
      <c r="D125" s="5" t="s">
        <v>181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x14ac:dyDescent="0.35">
      <c r="A126" s="9">
        <v>341</v>
      </c>
      <c r="B126" s="9" t="s">
        <v>169</v>
      </c>
      <c r="C126" s="9" t="s">
        <v>162</v>
      </c>
      <c r="D126" s="9" t="s">
        <v>181</v>
      </c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x14ac:dyDescent="0.35">
      <c r="A127" s="5">
        <v>154</v>
      </c>
      <c r="B127" s="5" t="s">
        <v>400</v>
      </c>
      <c r="C127" s="5" t="s">
        <v>191</v>
      </c>
      <c r="D127" s="5" t="s">
        <v>192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x14ac:dyDescent="0.35">
      <c r="A128" s="5">
        <v>187</v>
      </c>
      <c r="B128" s="5" t="s">
        <v>401</v>
      </c>
      <c r="C128" s="5" t="s">
        <v>194</v>
      </c>
      <c r="D128" s="5" t="s">
        <v>192</v>
      </c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x14ac:dyDescent="0.35">
      <c r="A129" s="9">
        <v>341</v>
      </c>
      <c r="B129" s="9" t="s">
        <v>178</v>
      </c>
      <c r="C129" s="9" t="s">
        <v>162</v>
      </c>
      <c r="D129" s="9" t="s">
        <v>192</v>
      </c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AD57"/>
  <sheetViews>
    <sheetView workbookViewId="0"/>
  </sheetViews>
  <sheetFormatPr defaultRowHeight="14.5" x14ac:dyDescent="0.35"/>
  <cols>
    <col min="1" max="1" width="55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3879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64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22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1726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1082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268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5686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4319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13082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1422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287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259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122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1731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3880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794</v>
      </c>
      <c r="C22" s="5" t="s">
        <v>3881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1227</v>
      </c>
      <c r="C23" s="5" t="s">
        <v>3882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1227</v>
      </c>
      <c r="C24" s="5" t="s">
        <v>3883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1227</v>
      </c>
      <c r="C25" s="5" t="s">
        <v>3884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1227</v>
      </c>
      <c r="C26" s="5" t="s">
        <v>3885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1229</v>
      </c>
      <c r="C27" s="5" t="s">
        <v>3886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3</v>
      </c>
      <c r="B28" s="5" t="s">
        <v>1229</v>
      </c>
      <c r="C28" s="5" t="s">
        <v>3887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2</v>
      </c>
      <c r="B29" s="5" t="s">
        <v>794</v>
      </c>
      <c r="C29" s="5" t="s">
        <v>3888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1227</v>
      </c>
      <c r="C30" s="5" t="s">
        <v>3889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794</v>
      </c>
      <c r="C31" s="5" t="s">
        <v>3890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1227</v>
      </c>
      <c r="C32" s="5" t="s">
        <v>3891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1227</v>
      </c>
      <c r="C33" s="5" t="s">
        <v>3892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1227</v>
      </c>
      <c r="C34" s="5" t="s">
        <v>3893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1227</v>
      </c>
      <c r="C35" s="5" t="s">
        <v>3894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1227</v>
      </c>
      <c r="C36" s="5" t="s">
        <v>3895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9">
        <v>22</v>
      </c>
      <c r="B37" s="9" t="s">
        <v>161</v>
      </c>
      <c r="C37" s="9" t="s">
        <v>162</v>
      </c>
      <c r="D37" s="9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15</v>
      </c>
      <c r="B38" s="5" t="s">
        <v>1243</v>
      </c>
      <c r="C38" s="5" t="s">
        <v>164</v>
      </c>
      <c r="D38" s="5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1227</v>
      </c>
      <c r="C39" s="5" t="s">
        <v>166</v>
      </c>
      <c r="D39" s="5" t="s">
        <v>165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794</v>
      </c>
      <c r="C40" s="5" t="s">
        <v>167</v>
      </c>
      <c r="D40" s="5" t="s">
        <v>165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4</v>
      </c>
      <c r="B41" s="5" t="s">
        <v>800</v>
      </c>
      <c r="C41" s="5" t="s">
        <v>168</v>
      </c>
      <c r="D41" s="5" t="s">
        <v>165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9">
        <v>22</v>
      </c>
      <c r="B42" s="9" t="s">
        <v>178</v>
      </c>
      <c r="C42" s="9" t="s">
        <v>162</v>
      </c>
      <c r="D42" s="9" t="s">
        <v>165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0</v>
      </c>
      <c r="B43" s="5" t="s">
        <v>188</v>
      </c>
      <c r="C43" s="5" t="s">
        <v>170</v>
      </c>
      <c r="D43" s="5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6</v>
      </c>
      <c r="B44" s="5" t="s">
        <v>3896</v>
      </c>
      <c r="C44" s="5" t="s">
        <v>173</v>
      </c>
      <c r="D44" s="5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6</v>
      </c>
      <c r="B45" s="5" t="s">
        <v>3896</v>
      </c>
      <c r="C45" s="5" t="s">
        <v>175</v>
      </c>
      <c r="D45" s="5" t="s">
        <v>171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10</v>
      </c>
      <c r="B46" s="5" t="s">
        <v>3897</v>
      </c>
      <c r="C46" s="5" t="s">
        <v>177</v>
      </c>
      <c r="D46" s="5" t="s">
        <v>171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9">
        <v>22</v>
      </c>
      <c r="B47" s="9" t="s">
        <v>255</v>
      </c>
      <c r="C47" s="9" t="s">
        <v>162</v>
      </c>
      <c r="D47" s="9" t="s">
        <v>171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13</v>
      </c>
      <c r="B48" s="5" t="s">
        <v>1242</v>
      </c>
      <c r="C48" s="5" t="s">
        <v>180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5</v>
      </c>
      <c r="B49" s="5" t="s">
        <v>1234</v>
      </c>
      <c r="C49" s="5" t="s">
        <v>183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2</v>
      </c>
      <c r="B50" s="5" t="s">
        <v>794</v>
      </c>
      <c r="C50" s="5" t="s">
        <v>185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0</v>
      </c>
      <c r="B51" s="5" t="s">
        <v>188</v>
      </c>
      <c r="C51" s="5" t="s">
        <v>186</v>
      </c>
      <c r="D51" s="5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2</v>
      </c>
      <c r="B52" s="5" t="s">
        <v>794</v>
      </c>
      <c r="C52" s="5" t="s">
        <v>187</v>
      </c>
      <c r="D52" s="5" t="s">
        <v>181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0</v>
      </c>
      <c r="B53" s="5" t="s">
        <v>188</v>
      </c>
      <c r="C53" s="5" t="s">
        <v>189</v>
      </c>
      <c r="D53" s="5" t="s">
        <v>181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9">
        <v>22</v>
      </c>
      <c r="B54" s="9" t="s">
        <v>178</v>
      </c>
      <c r="C54" s="9" t="s">
        <v>162</v>
      </c>
      <c r="D54" s="9" t="s">
        <v>181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8</v>
      </c>
      <c r="B55" s="5" t="s">
        <v>812</v>
      </c>
      <c r="C55" s="5" t="s">
        <v>191</v>
      </c>
      <c r="D55" s="5" t="s">
        <v>192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14</v>
      </c>
      <c r="B56" s="5" t="s">
        <v>813</v>
      </c>
      <c r="C56" s="5" t="s">
        <v>194</v>
      </c>
      <c r="D56" s="5" t="s">
        <v>192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9">
        <v>22</v>
      </c>
      <c r="B57" s="9" t="s">
        <v>178</v>
      </c>
      <c r="C57" s="9" t="s">
        <v>162</v>
      </c>
      <c r="D57" s="9" t="s">
        <v>192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AD60"/>
  <sheetViews>
    <sheetView workbookViewId="0"/>
  </sheetViews>
  <sheetFormatPr defaultRowHeight="14.5" x14ac:dyDescent="0.35"/>
  <cols>
    <col min="1" max="1" width="52" customWidth="1"/>
    <col min="2" max="2" width="21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3898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65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26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1136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859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221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4976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3577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10769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1244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259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1663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1731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3899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1017</v>
      </c>
      <c r="C22" s="5" t="s">
        <v>3900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1017</v>
      </c>
      <c r="C23" s="5" t="s">
        <v>3901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1174</v>
      </c>
      <c r="C24" s="5" t="s">
        <v>3902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3</v>
      </c>
      <c r="B25" s="5" t="s">
        <v>1183</v>
      </c>
      <c r="C25" s="5" t="s">
        <v>3903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1017</v>
      </c>
      <c r="C26" s="5" t="s">
        <v>3904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1017</v>
      </c>
      <c r="C27" s="5" t="s">
        <v>3905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1174</v>
      </c>
      <c r="C28" s="5" t="s">
        <v>3906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4</v>
      </c>
      <c r="B29" s="5" t="s">
        <v>3139</v>
      </c>
      <c r="C29" s="5" t="s">
        <v>3907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1017</v>
      </c>
      <c r="C30" s="5" t="s">
        <v>3908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1017</v>
      </c>
      <c r="C31" s="5" t="s">
        <v>3909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1017</v>
      </c>
      <c r="C32" s="5" t="s">
        <v>3910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1017</v>
      </c>
      <c r="C33" s="5" t="s">
        <v>3911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1017</v>
      </c>
      <c r="C34" s="5" t="s">
        <v>3912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1017</v>
      </c>
      <c r="C35" s="5" t="s">
        <v>3913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1174</v>
      </c>
      <c r="C36" s="5" t="s">
        <v>3914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1174</v>
      </c>
      <c r="C37" s="5" t="s">
        <v>3915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1017</v>
      </c>
      <c r="C38" s="5" t="s">
        <v>3916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9">
        <v>26</v>
      </c>
      <c r="B39" s="9" t="s">
        <v>1698</v>
      </c>
      <c r="C39" s="9" t="s">
        <v>162</v>
      </c>
      <c r="D39" s="9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16</v>
      </c>
      <c r="B40" s="5" t="s">
        <v>3141</v>
      </c>
      <c r="C40" s="5" t="s">
        <v>164</v>
      </c>
      <c r="D40" s="5" t="s">
        <v>165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5</v>
      </c>
      <c r="B41" s="5" t="s">
        <v>3134</v>
      </c>
      <c r="C41" s="5" t="s">
        <v>167</v>
      </c>
      <c r="D41" s="5" t="s">
        <v>165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3</v>
      </c>
      <c r="B42" s="5" t="s">
        <v>1183</v>
      </c>
      <c r="C42" s="5" t="s">
        <v>168</v>
      </c>
      <c r="D42" s="5" t="s">
        <v>165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1017</v>
      </c>
      <c r="C43" s="5" t="s">
        <v>250</v>
      </c>
      <c r="D43" s="5" t="s">
        <v>165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1017</v>
      </c>
      <c r="C44" s="5" t="s">
        <v>277</v>
      </c>
      <c r="D44" s="5" t="s">
        <v>165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9">
        <v>26</v>
      </c>
      <c r="B45" s="9" t="s">
        <v>169</v>
      </c>
      <c r="C45" s="9" t="s">
        <v>162</v>
      </c>
      <c r="D45" s="9" t="s">
        <v>165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2</v>
      </c>
      <c r="B46" s="5" t="s">
        <v>1174</v>
      </c>
      <c r="C46" s="5" t="s">
        <v>170</v>
      </c>
      <c r="D46" s="5" t="s">
        <v>171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8</v>
      </c>
      <c r="B47" s="5" t="s">
        <v>3917</v>
      </c>
      <c r="C47" s="5" t="s">
        <v>173</v>
      </c>
      <c r="D47" s="5" t="s">
        <v>171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2</v>
      </c>
      <c r="B48" s="5" t="s">
        <v>1174</v>
      </c>
      <c r="C48" s="5" t="s">
        <v>175</v>
      </c>
      <c r="D48" s="5" t="s">
        <v>171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14</v>
      </c>
      <c r="B49" s="5" t="s">
        <v>1205</v>
      </c>
      <c r="C49" s="5" t="s">
        <v>177</v>
      </c>
      <c r="D49" s="5" t="s">
        <v>171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9">
        <v>26</v>
      </c>
      <c r="B50" s="9" t="s">
        <v>178</v>
      </c>
      <c r="C50" s="9" t="s">
        <v>162</v>
      </c>
      <c r="D50" s="9" t="s">
        <v>171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14</v>
      </c>
      <c r="B51" s="5" t="s">
        <v>1205</v>
      </c>
      <c r="C51" s="5" t="s">
        <v>180</v>
      </c>
      <c r="D51" s="5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3</v>
      </c>
      <c r="B52" s="5" t="s">
        <v>1183</v>
      </c>
      <c r="C52" s="5" t="s">
        <v>183</v>
      </c>
      <c r="D52" s="5" t="s">
        <v>181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5</v>
      </c>
      <c r="B53" s="5" t="s">
        <v>3134</v>
      </c>
      <c r="C53" s="5" t="s">
        <v>185</v>
      </c>
      <c r="D53" s="5" t="s">
        <v>181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0</v>
      </c>
      <c r="B54" s="5" t="s">
        <v>188</v>
      </c>
      <c r="C54" s="5" t="s">
        <v>186</v>
      </c>
      <c r="D54" s="5" t="s">
        <v>181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0</v>
      </c>
      <c r="B55" s="5" t="s">
        <v>188</v>
      </c>
      <c r="C55" s="5" t="s">
        <v>187</v>
      </c>
      <c r="D55" s="5" t="s">
        <v>181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4</v>
      </c>
      <c r="B56" s="5" t="s">
        <v>3139</v>
      </c>
      <c r="C56" s="5" t="s">
        <v>189</v>
      </c>
      <c r="D56" s="5" t="s">
        <v>181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9">
        <v>26</v>
      </c>
      <c r="B57" s="9" t="s">
        <v>178</v>
      </c>
      <c r="C57" s="9" t="s">
        <v>162</v>
      </c>
      <c r="D57" s="9" t="s">
        <v>181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17</v>
      </c>
      <c r="B58" s="5" t="s">
        <v>3918</v>
      </c>
      <c r="C58" s="5" t="s">
        <v>191</v>
      </c>
      <c r="D58" s="5" t="s">
        <v>192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9</v>
      </c>
      <c r="B59" s="5" t="s">
        <v>3919</v>
      </c>
      <c r="C59" s="5" t="s">
        <v>194</v>
      </c>
      <c r="D59" s="5" t="s">
        <v>192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9">
        <v>26</v>
      </c>
      <c r="B60" s="9" t="s">
        <v>178</v>
      </c>
      <c r="C60" s="9" t="s">
        <v>162</v>
      </c>
      <c r="D60" s="9" t="s">
        <v>192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AD92"/>
  <sheetViews>
    <sheetView workbookViewId="0"/>
  </sheetViews>
  <sheetFormatPr defaultRowHeight="14.5" x14ac:dyDescent="0.35"/>
  <cols>
    <col min="1" max="1" width="56" customWidth="1"/>
    <col min="2" max="2" width="25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3920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66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141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1400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980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4609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4066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11309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1152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196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3921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3922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199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200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3923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1058</v>
      </c>
      <c r="C22" s="5" t="s">
        <v>3924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132</v>
      </c>
      <c r="C23" s="5" t="s">
        <v>3925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1064</v>
      </c>
      <c r="C24" s="5" t="s">
        <v>3926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4</v>
      </c>
      <c r="B25" s="5" t="s">
        <v>1596</v>
      </c>
      <c r="C25" s="5" t="s">
        <v>3927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1058</v>
      </c>
      <c r="C26" s="5" t="s">
        <v>3928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1058</v>
      </c>
      <c r="C27" s="5" t="s">
        <v>3929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1064</v>
      </c>
      <c r="C28" s="5" t="s">
        <v>3930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1058</v>
      </c>
      <c r="C29" s="5" t="s">
        <v>3931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1064</v>
      </c>
      <c r="C30" s="5" t="s">
        <v>3932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1058</v>
      </c>
      <c r="C31" s="5" t="s">
        <v>3933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6</v>
      </c>
      <c r="B32" s="5" t="s">
        <v>150</v>
      </c>
      <c r="C32" s="5" t="s">
        <v>3934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3</v>
      </c>
      <c r="B33" s="5" t="s">
        <v>132</v>
      </c>
      <c r="C33" s="5" t="s">
        <v>3935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4</v>
      </c>
      <c r="B34" s="5" t="s">
        <v>1596</v>
      </c>
      <c r="C34" s="5" t="s">
        <v>3936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1058</v>
      </c>
      <c r="C35" s="5" t="s">
        <v>3937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7</v>
      </c>
      <c r="B36" s="5" t="s">
        <v>1164</v>
      </c>
      <c r="C36" s="5" t="s">
        <v>3938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3</v>
      </c>
      <c r="B37" s="5" t="s">
        <v>132</v>
      </c>
      <c r="C37" s="5" t="s">
        <v>3939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6</v>
      </c>
      <c r="B38" s="5" t="s">
        <v>150</v>
      </c>
      <c r="C38" s="5" t="s">
        <v>3940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1058</v>
      </c>
      <c r="C39" s="5" t="s">
        <v>3941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4</v>
      </c>
      <c r="B40" s="5" t="s">
        <v>1596</v>
      </c>
      <c r="C40" s="5" t="s">
        <v>3942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18</v>
      </c>
      <c r="B41" s="5" t="s">
        <v>184</v>
      </c>
      <c r="C41" s="5" t="s">
        <v>3943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2</v>
      </c>
      <c r="B42" s="5" t="s">
        <v>1064</v>
      </c>
      <c r="C42" s="5" t="s">
        <v>3944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1064</v>
      </c>
      <c r="C43" s="5" t="s">
        <v>3945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1058</v>
      </c>
      <c r="C44" s="5" t="s">
        <v>3946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5</v>
      </c>
      <c r="B45" s="5" t="s">
        <v>1130</v>
      </c>
      <c r="C45" s="5" t="s">
        <v>3947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4</v>
      </c>
      <c r="B46" s="5" t="s">
        <v>1596</v>
      </c>
      <c r="C46" s="5" t="s">
        <v>3948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1058</v>
      </c>
      <c r="C47" s="5" t="s">
        <v>3949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3</v>
      </c>
      <c r="B48" s="5" t="s">
        <v>132</v>
      </c>
      <c r="C48" s="5" t="s">
        <v>3950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6</v>
      </c>
      <c r="B49" s="5" t="s">
        <v>150</v>
      </c>
      <c r="C49" s="5" t="s">
        <v>3951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2</v>
      </c>
      <c r="B50" s="5" t="s">
        <v>1064</v>
      </c>
      <c r="C50" s="5" t="s">
        <v>3952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1058</v>
      </c>
      <c r="C51" s="5" t="s">
        <v>3953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6</v>
      </c>
      <c r="B52" s="5" t="s">
        <v>150</v>
      </c>
      <c r="C52" s="5" t="s">
        <v>3954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3</v>
      </c>
      <c r="B53" s="5" t="s">
        <v>132</v>
      </c>
      <c r="C53" s="5" t="s">
        <v>3955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3</v>
      </c>
      <c r="B54" s="5" t="s">
        <v>132</v>
      </c>
      <c r="C54" s="5" t="s">
        <v>3956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1058</v>
      </c>
      <c r="C55" s="5" t="s">
        <v>3957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4</v>
      </c>
      <c r="B56" s="5" t="s">
        <v>1596</v>
      </c>
      <c r="C56" s="5" t="s">
        <v>3958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1058</v>
      </c>
      <c r="C57" s="5" t="s">
        <v>3959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2</v>
      </c>
      <c r="B58" s="5" t="s">
        <v>1064</v>
      </c>
      <c r="C58" s="5" t="s">
        <v>3960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</v>
      </c>
      <c r="B59" s="5" t="s">
        <v>1058</v>
      </c>
      <c r="C59" s="5" t="s">
        <v>3961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3</v>
      </c>
      <c r="B60" s="5" t="s">
        <v>132</v>
      </c>
      <c r="C60" s="5" t="s">
        <v>3962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1</v>
      </c>
      <c r="B61" s="5" t="s">
        <v>1058</v>
      </c>
      <c r="C61" s="5" t="s">
        <v>3963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</v>
      </c>
      <c r="B62" s="5" t="s">
        <v>1058</v>
      </c>
      <c r="C62" s="5" t="s">
        <v>3964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2</v>
      </c>
      <c r="B63" s="5" t="s">
        <v>1064</v>
      </c>
      <c r="C63" s="5" t="s">
        <v>3965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1</v>
      </c>
      <c r="B64" s="5" t="s">
        <v>1058</v>
      </c>
      <c r="C64" s="5" t="s">
        <v>3966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2</v>
      </c>
      <c r="B65" s="5" t="s">
        <v>1064</v>
      </c>
      <c r="C65" s="5" t="s">
        <v>3967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3</v>
      </c>
      <c r="B66" s="5" t="s">
        <v>132</v>
      </c>
      <c r="C66" s="5" t="s">
        <v>3968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1</v>
      </c>
      <c r="B67" s="5" t="s">
        <v>1058</v>
      </c>
      <c r="C67" s="5" t="s">
        <v>3969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</v>
      </c>
      <c r="B68" s="5" t="s">
        <v>1058</v>
      </c>
      <c r="C68" s="5" t="s">
        <v>3970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4</v>
      </c>
      <c r="B69" s="5" t="s">
        <v>1596</v>
      </c>
      <c r="C69" s="5" t="s">
        <v>3971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3</v>
      </c>
      <c r="B70" s="5" t="s">
        <v>132</v>
      </c>
      <c r="C70" s="5" t="s">
        <v>3972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9">
        <v>141</v>
      </c>
      <c r="B71" s="9" t="s">
        <v>3973</v>
      </c>
      <c r="C71" s="9" t="s">
        <v>162</v>
      </c>
      <c r="D71" s="9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109</v>
      </c>
      <c r="B72" s="5" t="s">
        <v>3974</v>
      </c>
      <c r="C72" s="5" t="s">
        <v>164</v>
      </c>
      <c r="D72" s="5" t="s">
        <v>165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4</v>
      </c>
      <c r="B73" s="5" t="s">
        <v>1596</v>
      </c>
      <c r="C73" s="5" t="s">
        <v>166</v>
      </c>
      <c r="D73" s="5" t="s">
        <v>165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2</v>
      </c>
      <c r="B74" s="5" t="s">
        <v>1064</v>
      </c>
      <c r="C74" s="5" t="s">
        <v>167</v>
      </c>
      <c r="D74" s="5" t="s">
        <v>165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25</v>
      </c>
      <c r="B75" s="5" t="s">
        <v>3975</v>
      </c>
      <c r="C75" s="5" t="s">
        <v>168</v>
      </c>
      <c r="D75" s="5" t="s">
        <v>165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1</v>
      </c>
      <c r="B76" s="5" t="s">
        <v>1058</v>
      </c>
      <c r="C76" s="5" t="s">
        <v>250</v>
      </c>
      <c r="D76" s="5" t="s">
        <v>165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9">
        <v>141</v>
      </c>
      <c r="B77" s="9" t="s">
        <v>178</v>
      </c>
      <c r="C77" s="9" t="s">
        <v>162</v>
      </c>
      <c r="D77" s="9" t="s">
        <v>165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7</v>
      </c>
      <c r="B78" s="5" t="s">
        <v>1164</v>
      </c>
      <c r="C78" s="5" t="s">
        <v>170</v>
      </c>
      <c r="D78" s="5" t="s">
        <v>171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41</v>
      </c>
      <c r="B79" s="5" t="s">
        <v>3976</v>
      </c>
      <c r="C79" s="5" t="s">
        <v>173</v>
      </c>
      <c r="D79" s="5" t="s">
        <v>171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19</v>
      </c>
      <c r="B80" s="5" t="s">
        <v>1160</v>
      </c>
      <c r="C80" s="5" t="s">
        <v>175</v>
      </c>
      <c r="D80" s="5" t="s">
        <v>171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74</v>
      </c>
      <c r="B81" s="5" t="s">
        <v>3977</v>
      </c>
      <c r="C81" s="5" t="s">
        <v>177</v>
      </c>
      <c r="D81" s="5" t="s">
        <v>171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9">
        <v>141</v>
      </c>
      <c r="B82" s="9" t="s">
        <v>178</v>
      </c>
      <c r="C82" s="9" t="s">
        <v>162</v>
      </c>
      <c r="D82" s="9" t="s">
        <v>171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91</v>
      </c>
      <c r="B83" s="5" t="s">
        <v>3978</v>
      </c>
      <c r="C83" s="5" t="s">
        <v>180</v>
      </c>
      <c r="D83" s="5" t="s">
        <v>181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31</v>
      </c>
      <c r="B84" s="5" t="s">
        <v>3979</v>
      </c>
      <c r="C84" s="5" t="s">
        <v>183</v>
      </c>
      <c r="D84" s="5" t="s">
        <v>181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8</v>
      </c>
      <c r="B85" s="5" t="s">
        <v>3980</v>
      </c>
      <c r="C85" s="5" t="s">
        <v>185</v>
      </c>
      <c r="D85" s="5" t="s">
        <v>181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8</v>
      </c>
      <c r="B86" s="5" t="s">
        <v>3980</v>
      </c>
      <c r="C86" s="5" t="s">
        <v>186</v>
      </c>
      <c r="D86" s="5" t="s">
        <v>181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1</v>
      </c>
      <c r="B87" s="5" t="s">
        <v>1058</v>
      </c>
      <c r="C87" s="5" t="s">
        <v>187</v>
      </c>
      <c r="D87" s="5" t="s">
        <v>181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2</v>
      </c>
      <c r="B88" s="5" t="s">
        <v>1064</v>
      </c>
      <c r="C88" s="5" t="s">
        <v>189</v>
      </c>
      <c r="D88" s="5" t="s">
        <v>181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9">
        <v>141</v>
      </c>
      <c r="B89" s="9" t="s">
        <v>178</v>
      </c>
      <c r="C89" s="9" t="s">
        <v>162</v>
      </c>
      <c r="D89" s="9" t="s">
        <v>181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98</v>
      </c>
      <c r="B90" s="5" t="s">
        <v>1640</v>
      </c>
      <c r="C90" s="5" t="s">
        <v>191</v>
      </c>
      <c r="D90" s="5" t="s">
        <v>192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43</v>
      </c>
      <c r="B91" s="5" t="s">
        <v>1641</v>
      </c>
      <c r="C91" s="5" t="s">
        <v>194</v>
      </c>
      <c r="D91" s="5" t="s">
        <v>192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9">
        <v>141</v>
      </c>
      <c r="B92" s="9" t="s">
        <v>178</v>
      </c>
      <c r="C92" s="9" t="s">
        <v>162</v>
      </c>
      <c r="D92" s="9" t="s">
        <v>192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AD91"/>
  <sheetViews>
    <sheetView workbookViewId="0"/>
  </sheetViews>
  <sheetFormatPr defaultRowHeight="14.5" x14ac:dyDescent="0.35"/>
  <cols>
    <col min="1" max="1" width="55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3981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67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145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1459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1266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257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5336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3605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11923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1365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196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1417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3982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3332</v>
      </c>
      <c r="C22" s="5" t="s">
        <v>3983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5</v>
      </c>
      <c r="B23" s="5" t="s">
        <v>3345</v>
      </c>
      <c r="C23" s="5" t="s">
        <v>3984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4</v>
      </c>
      <c r="B24" s="5" t="s">
        <v>3339</v>
      </c>
      <c r="C24" s="5" t="s">
        <v>3985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5</v>
      </c>
      <c r="B25" s="5" t="s">
        <v>3345</v>
      </c>
      <c r="C25" s="5" t="s">
        <v>3986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3332</v>
      </c>
      <c r="C26" s="5" t="s">
        <v>3987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3329</v>
      </c>
      <c r="C27" s="5" t="s">
        <v>3988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3332</v>
      </c>
      <c r="C28" s="5" t="s">
        <v>3989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2</v>
      </c>
      <c r="B29" s="5" t="s">
        <v>3332</v>
      </c>
      <c r="C29" s="5" t="s">
        <v>3990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3325</v>
      </c>
      <c r="C30" s="5" t="s">
        <v>3991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6</v>
      </c>
      <c r="B31" s="5" t="s">
        <v>875</v>
      </c>
      <c r="C31" s="5" t="s">
        <v>3992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3325</v>
      </c>
      <c r="C32" s="5" t="s">
        <v>3993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8</v>
      </c>
      <c r="B33" s="5" t="s">
        <v>3994</v>
      </c>
      <c r="C33" s="5" t="s">
        <v>3995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3325</v>
      </c>
      <c r="C34" s="5" t="s">
        <v>3996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3</v>
      </c>
      <c r="B35" s="5" t="s">
        <v>3329</v>
      </c>
      <c r="C35" s="5" t="s">
        <v>3997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3325</v>
      </c>
      <c r="C36" s="5" t="s">
        <v>3998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3</v>
      </c>
      <c r="B37" s="5" t="s">
        <v>3329</v>
      </c>
      <c r="C37" s="5" t="s">
        <v>3999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3325</v>
      </c>
      <c r="C38" s="5" t="s">
        <v>4000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3325</v>
      </c>
      <c r="C39" s="5" t="s">
        <v>4001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4</v>
      </c>
      <c r="B40" s="5" t="s">
        <v>3339</v>
      </c>
      <c r="C40" s="5" t="s">
        <v>4002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3332</v>
      </c>
      <c r="C41" s="5" t="s">
        <v>4003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3325</v>
      </c>
      <c r="C42" s="5" t="s">
        <v>4004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3</v>
      </c>
      <c r="B43" s="5" t="s">
        <v>3329</v>
      </c>
      <c r="C43" s="5" t="s">
        <v>4005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3325</v>
      </c>
      <c r="C44" s="5" t="s">
        <v>4006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3325</v>
      </c>
      <c r="C45" s="5" t="s">
        <v>4007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5</v>
      </c>
      <c r="B46" s="5" t="s">
        <v>3345</v>
      </c>
      <c r="C46" s="5" t="s">
        <v>4008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4</v>
      </c>
      <c r="B47" s="5" t="s">
        <v>3339</v>
      </c>
      <c r="C47" s="5" t="s">
        <v>4009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3325</v>
      </c>
      <c r="C48" s="5" t="s">
        <v>4010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3325</v>
      </c>
      <c r="C49" s="5" t="s">
        <v>4011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3325</v>
      </c>
      <c r="C50" s="5" t="s">
        <v>4012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6</v>
      </c>
      <c r="B51" s="5" t="s">
        <v>875</v>
      </c>
      <c r="C51" s="5" t="s">
        <v>4013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5</v>
      </c>
      <c r="B52" s="5" t="s">
        <v>3345</v>
      </c>
      <c r="C52" s="5" t="s">
        <v>4014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3</v>
      </c>
      <c r="B53" s="5" t="s">
        <v>3329</v>
      </c>
      <c r="C53" s="5" t="s">
        <v>4015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6</v>
      </c>
      <c r="B54" s="5" t="s">
        <v>875</v>
      </c>
      <c r="C54" s="5" t="s">
        <v>4016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2</v>
      </c>
      <c r="B55" s="5" t="s">
        <v>3332</v>
      </c>
      <c r="C55" s="5" t="s">
        <v>4017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6</v>
      </c>
      <c r="B56" s="5" t="s">
        <v>875</v>
      </c>
      <c r="C56" s="5" t="s">
        <v>4018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2</v>
      </c>
      <c r="B57" s="5" t="s">
        <v>3332</v>
      </c>
      <c r="C57" s="5" t="s">
        <v>4019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3</v>
      </c>
      <c r="B58" s="5" t="s">
        <v>3329</v>
      </c>
      <c r="C58" s="5" t="s">
        <v>4020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3</v>
      </c>
      <c r="B59" s="5" t="s">
        <v>3329</v>
      </c>
      <c r="C59" s="5" t="s">
        <v>4021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6</v>
      </c>
      <c r="B60" s="5" t="s">
        <v>875</v>
      </c>
      <c r="C60" s="5" t="s">
        <v>4022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6</v>
      </c>
      <c r="B61" s="5" t="s">
        <v>875</v>
      </c>
      <c r="C61" s="5" t="s">
        <v>4023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8</v>
      </c>
      <c r="B62" s="5" t="s">
        <v>3994</v>
      </c>
      <c r="C62" s="5" t="s">
        <v>4024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3</v>
      </c>
      <c r="B63" s="5" t="s">
        <v>3329</v>
      </c>
      <c r="C63" s="5" t="s">
        <v>4025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2</v>
      </c>
      <c r="B64" s="5" t="s">
        <v>3332</v>
      </c>
      <c r="C64" s="5" t="s">
        <v>4026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3</v>
      </c>
      <c r="B65" s="5" t="s">
        <v>3329</v>
      </c>
      <c r="C65" s="5" t="s">
        <v>4027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3</v>
      </c>
      <c r="B66" s="5" t="s">
        <v>3329</v>
      </c>
      <c r="C66" s="5" t="s">
        <v>4028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1</v>
      </c>
      <c r="B67" s="5" t="s">
        <v>3325</v>
      </c>
      <c r="C67" s="5" t="s">
        <v>4029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</v>
      </c>
      <c r="B68" s="5" t="s">
        <v>3325</v>
      </c>
      <c r="C68" s="5" t="s">
        <v>4030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1</v>
      </c>
      <c r="B69" s="5" t="s">
        <v>3325</v>
      </c>
      <c r="C69" s="5" t="s">
        <v>757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9">
        <v>145</v>
      </c>
      <c r="B70" s="9" t="s">
        <v>161</v>
      </c>
      <c r="C70" s="9" t="s">
        <v>162</v>
      </c>
      <c r="D70" s="9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134</v>
      </c>
      <c r="B71" s="5" t="s">
        <v>4031</v>
      </c>
      <c r="C71" s="5" t="s">
        <v>164</v>
      </c>
      <c r="D71" s="5" t="s">
        <v>165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1</v>
      </c>
      <c r="B72" s="5" t="s">
        <v>3325</v>
      </c>
      <c r="C72" s="5" t="s">
        <v>167</v>
      </c>
      <c r="D72" s="5" t="s">
        <v>165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5</v>
      </c>
      <c r="B73" s="5" t="s">
        <v>3345</v>
      </c>
      <c r="C73" s="5" t="s">
        <v>168</v>
      </c>
      <c r="D73" s="5" t="s">
        <v>165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4</v>
      </c>
      <c r="B74" s="5" t="s">
        <v>3339</v>
      </c>
      <c r="C74" s="5" t="s">
        <v>250</v>
      </c>
      <c r="D74" s="5" t="s">
        <v>165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1</v>
      </c>
      <c r="B75" s="5" t="s">
        <v>3325</v>
      </c>
      <c r="C75" s="5" t="s">
        <v>277</v>
      </c>
      <c r="D75" s="5" t="s">
        <v>165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9">
        <v>145</v>
      </c>
      <c r="B76" s="9" t="s">
        <v>178</v>
      </c>
      <c r="C76" s="9" t="s">
        <v>162</v>
      </c>
      <c r="D76" s="9" t="s">
        <v>165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6</v>
      </c>
      <c r="B77" s="5" t="s">
        <v>875</v>
      </c>
      <c r="C77" s="5" t="s">
        <v>170</v>
      </c>
      <c r="D77" s="5" t="s">
        <v>171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34</v>
      </c>
      <c r="B78" s="5" t="s">
        <v>4032</v>
      </c>
      <c r="C78" s="5" t="s">
        <v>173</v>
      </c>
      <c r="D78" s="5" t="s">
        <v>171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27</v>
      </c>
      <c r="B79" s="5" t="s">
        <v>4033</v>
      </c>
      <c r="C79" s="5" t="s">
        <v>175</v>
      </c>
      <c r="D79" s="5" t="s">
        <v>171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78</v>
      </c>
      <c r="B80" s="5" t="s">
        <v>4034</v>
      </c>
      <c r="C80" s="5" t="s">
        <v>177</v>
      </c>
      <c r="D80" s="5" t="s">
        <v>171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9">
        <v>145</v>
      </c>
      <c r="B81" s="9" t="s">
        <v>178</v>
      </c>
      <c r="C81" s="9" t="s">
        <v>162</v>
      </c>
      <c r="D81" s="9" t="s">
        <v>171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67</v>
      </c>
      <c r="B82" s="5" t="s">
        <v>4035</v>
      </c>
      <c r="C82" s="5" t="s">
        <v>180</v>
      </c>
      <c r="D82" s="5" t="s">
        <v>181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38</v>
      </c>
      <c r="B83" s="5" t="s">
        <v>3376</v>
      </c>
      <c r="C83" s="5" t="s">
        <v>183</v>
      </c>
      <c r="D83" s="5" t="s">
        <v>181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17</v>
      </c>
      <c r="B84" s="5" t="s">
        <v>2203</v>
      </c>
      <c r="C84" s="5" t="s">
        <v>185</v>
      </c>
      <c r="D84" s="5" t="s">
        <v>181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12</v>
      </c>
      <c r="B85" s="5" t="s">
        <v>898</v>
      </c>
      <c r="C85" s="5" t="s">
        <v>186</v>
      </c>
      <c r="D85" s="5" t="s">
        <v>181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7</v>
      </c>
      <c r="B86" s="5" t="s">
        <v>3343</v>
      </c>
      <c r="C86" s="5" t="s">
        <v>187</v>
      </c>
      <c r="D86" s="5" t="s">
        <v>181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4</v>
      </c>
      <c r="B87" s="5" t="s">
        <v>3339</v>
      </c>
      <c r="C87" s="5" t="s">
        <v>189</v>
      </c>
      <c r="D87" s="5" t="s">
        <v>181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9">
        <v>145</v>
      </c>
      <c r="B88" s="9" t="s">
        <v>169</v>
      </c>
      <c r="C88" s="9" t="s">
        <v>162</v>
      </c>
      <c r="D88" s="9" t="s">
        <v>181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106</v>
      </c>
      <c r="B89" s="5" t="s">
        <v>4036</v>
      </c>
      <c r="C89" s="5" t="s">
        <v>191</v>
      </c>
      <c r="D89" s="5" t="s">
        <v>192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39</v>
      </c>
      <c r="B90" s="5" t="s">
        <v>2862</v>
      </c>
      <c r="C90" s="5" t="s">
        <v>194</v>
      </c>
      <c r="D90" s="5" t="s">
        <v>192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9">
        <v>145</v>
      </c>
      <c r="B91" s="9" t="s">
        <v>178</v>
      </c>
      <c r="C91" s="9" t="s">
        <v>162</v>
      </c>
      <c r="D91" s="9" t="s">
        <v>192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AD65"/>
  <sheetViews>
    <sheetView workbookViewId="0"/>
  </sheetViews>
  <sheetFormatPr defaultRowHeight="14.5" x14ac:dyDescent="0.35"/>
  <cols>
    <col min="1" max="1" width="53" customWidth="1"/>
    <col min="2" max="2" width="22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4037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68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39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1131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1013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258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5116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3197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10714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1276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260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4038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1047</v>
      </c>
      <c r="C22" s="5" t="s">
        <v>4039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7</v>
      </c>
      <c r="B23" s="5" t="s">
        <v>1048</v>
      </c>
      <c r="C23" s="5" t="s">
        <v>4040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1014</v>
      </c>
      <c r="C24" s="5" t="s">
        <v>4041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1014</v>
      </c>
      <c r="C25" s="5" t="s">
        <v>4042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1014</v>
      </c>
      <c r="C26" s="5" t="s">
        <v>4043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1174</v>
      </c>
      <c r="C27" s="5" t="s">
        <v>4044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1047</v>
      </c>
      <c r="C28" s="5" t="s">
        <v>4045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1014</v>
      </c>
      <c r="C29" s="5" t="s">
        <v>4046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1047</v>
      </c>
      <c r="C30" s="5" t="s">
        <v>4047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1014</v>
      </c>
      <c r="C31" s="5" t="s">
        <v>4048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1014</v>
      </c>
      <c r="C32" s="5" t="s">
        <v>4049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1014</v>
      </c>
      <c r="C33" s="5" t="s">
        <v>4050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1014</v>
      </c>
      <c r="C34" s="5" t="s">
        <v>4051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3</v>
      </c>
      <c r="B35" s="5" t="s">
        <v>1174</v>
      </c>
      <c r="C35" s="5" t="s">
        <v>4052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1014</v>
      </c>
      <c r="C36" s="5" t="s">
        <v>4053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1014</v>
      </c>
      <c r="C37" s="5" t="s">
        <v>4054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</v>
      </c>
      <c r="B38" s="5" t="s">
        <v>1047</v>
      </c>
      <c r="C38" s="5" t="s">
        <v>4055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1047</v>
      </c>
      <c r="C39" s="5" t="s">
        <v>4056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1047</v>
      </c>
      <c r="C40" s="5" t="s">
        <v>4057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1014</v>
      </c>
      <c r="C41" s="5" t="s">
        <v>4058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1014</v>
      </c>
      <c r="C42" s="5" t="s">
        <v>4059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1014</v>
      </c>
      <c r="C43" s="5" t="s">
        <v>4060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1014</v>
      </c>
      <c r="C44" s="5" t="s">
        <v>4061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9">
        <v>39</v>
      </c>
      <c r="B45" s="9" t="s">
        <v>896</v>
      </c>
      <c r="C45" s="9" t="s">
        <v>162</v>
      </c>
      <c r="D45" s="9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35</v>
      </c>
      <c r="B46" s="5" t="s">
        <v>4062</v>
      </c>
      <c r="C46" s="5" t="s">
        <v>164</v>
      </c>
      <c r="D46" s="5" t="s">
        <v>165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2</v>
      </c>
      <c r="B47" s="5" t="s">
        <v>1047</v>
      </c>
      <c r="C47" s="5" t="s">
        <v>167</v>
      </c>
      <c r="D47" s="5" t="s">
        <v>165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1014</v>
      </c>
      <c r="C48" s="5" t="s">
        <v>168</v>
      </c>
      <c r="D48" s="5" t="s">
        <v>165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1014</v>
      </c>
      <c r="C49" s="5" t="s">
        <v>250</v>
      </c>
      <c r="D49" s="5" t="s">
        <v>165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9">
        <v>39</v>
      </c>
      <c r="B50" s="9" t="s">
        <v>255</v>
      </c>
      <c r="C50" s="9" t="s">
        <v>162</v>
      </c>
      <c r="D50" s="9" t="s">
        <v>165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4</v>
      </c>
      <c r="B51" s="5" t="s">
        <v>1191</v>
      </c>
      <c r="C51" s="5" t="s">
        <v>170</v>
      </c>
      <c r="D51" s="5" t="s">
        <v>171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9</v>
      </c>
      <c r="B52" s="5" t="s">
        <v>1202</v>
      </c>
      <c r="C52" s="5" t="s">
        <v>173</v>
      </c>
      <c r="D52" s="5" t="s">
        <v>171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8</v>
      </c>
      <c r="B53" s="5" t="s">
        <v>4063</v>
      </c>
      <c r="C53" s="5" t="s">
        <v>175</v>
      </c>
      <c r="D53" s="5" t="s">
        <v>171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18</v>
      </c>
      <c r="B54" s="5" t="s">
        <v>1204</v>
      </c>
      <c r="C54" s="5" t="s">
        <v>177</v>
      </c>
      <c r="D54" s="5" t="s">
        <v>171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9">
        <v>39</v>
      </c>
      <c r="B55" s="9" t="s">
        <v>178</v>
      </c>
      <c r="C55" s="9" t="s">
        <v>162</v>
      </c>
      <c r="D55" s="9" t="s">
        <v>171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20</v>
      </c>
      <c r="B56" s="5" t="s">
        <v>4064</v>
      </c>
      <c r="C56" s="5" t="s">
        <v>180</v>
      </c>
      <c r="D56" s="5" t="s">
        <v>181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8</v>
      </c>
      <c r="B57" s="5" t="s">
        <v>4063</v>
      </c>
      <c r="C57" s="5" t="s">
        <v>183</v>
      </c>
      <c r="D57" s="5" t="s">
        <v>181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8</v>
      </c>
      <c r="B58" s="5" t="s">
        <v>4063</v>
      </c>
      <c r="C58" s="5" t="s">
        <v>185</v>
      </c>
      <c r="D58" s="5" t="s">
        <v>181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2</v>
      </c>
      <c r="B59" s="5" t="s">
        <v>1047</v>
      </c>
      <c r="C59" s="5" t="s">
        <v>186</v>
      </c>
      <c r="D59" s="5" t="s">
        <v>181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</v>
      </c>
      <c r="B60" s="5" t="s">
        <v>1014</v>
      </c>
      <c r="C60" s="5" t="s">
        <v>187</v>
      </c>
      <c r="D60" s="5" t="s">
        <v>181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0</v>
      </c>
      <c r="B61" s="5" t="s">
        <v>188</v>
      </c>
      <c r="C61" s="5" t="s">
        <v>189</v>
      </c>
      <c r="D61" s="5" t="s">
        <v>181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9">
        <v>39</v>
      </c>
      <c r="B62" s="9" t="s">
        <v>255</v>
      </c>
      <c r="C62" s="9" t="s">
        <v>162</v>
      </c>
      <c r="D62" s="9" t="s">
        <v>181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30</v>
      </c>
      <c r="B63" s="5" t="s">
        <v>4065</v>
      </c>
      <c r="C63" s="5" t="s">
        <v>191</v>
      </c>
      <c r="D63" s="5" t="s">
        <v>192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9</v>
      </c>
      <c r="B64" s="5" t="s">
        <v>1202</v>
      </c>
      <c r="C64" s="5" t="s">
        <v>194</v>
      </c>
      <c r="D64" s="5" t="s">
        <v>192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9">
        <v>39</v>
      </c>
      <c r="B65" s="9" t="s">
        <v>178</v>
      </c>
      <c r="C65" s="9" t="s">
        <v>162</v>
      </c>
      <c r="D65" s="9" t="s">
        <v>192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AD107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4066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69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174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1148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1177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5631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3669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11878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1408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200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445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404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4067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480</v>
      </c>
      <c r="C22" s="5" t="s">
        <v>4068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4069</v>
      </c>
      <c r="C23" s="5" t="s">
        <v>4070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690</v>
      </c>
      <c r="C24" s="5" t="s">
        <v>4071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480</v>
      </c>
      <c r="C25" s="5" t="s">
        <v>4072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3</v>
      </c>
      <c r="B26" s="5" t="s">
        <v>4069</v>
      </c>
      <c r="C26" s="5" t="s">
        <v>4073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480</v>
      </c>
      <c r="C27" s="5" t="s">
        <v>4074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12</v>
      </c>
      <c r="B28" s="5" t="s">
        <v>4075</v>
      </c>
      <c r="C28" s="5" t="s">
        <v>4076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480</v>
      </c>
      <c r="C29" s="5" t="s">
        <v>4077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690</v>
      </c>
      <c r="C30" s="5" t="s">
        <v>4078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480</v>
      </c>
      <c r="C31" s="5" t="s">
        <v>4079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690</v>
      </c>
      <c r="C32" s="5" t="s">
        <v>4080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480</v>
      </c>
      <c r="C33" s="5" t="s">
        <v>4081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480</v>
      </c>
      <c r="C34" s="5" t="s">
        <v>4082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480</v>
      </c>
      <c r="C35" s="5" t="s">
        <v>4083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690</v>
      </c>
      <c r="C36" s="5" t="s">
        <v>4084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690</v>
      </c>
      <c r="C37" s="5" t="s">
        <v>4085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4</v>
      </c>
      <c r="B38" s="5" t="s">
        <v>4086</v>
      </c>
      <c r="C38" s="5" t="s">
        <v>4087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8</v>
      </c>
      <c r="B39" s="5" t="s">
        <v>4088</v>
      </c>
      <c r="C39" s="5" t="s">
        <v>4089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480</v>
      </c>
      <c r="C40" s="5" t="s">
        <v>4090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690</v>
      </c>
      <c r="C41" s="5" t="s">
        <v>4091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3</v>
      </c>
      <c r="B42" s="5" t="s">
        <v>4069</v>
      </c>
      <c r="C42" s="5" t="s">
        <v>4092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690</v>
      </c>
      <c r="C43" s="5" t="s">
        <v>4093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480</v>
      </c>
      <c r="C44" s="5" t="s">
        <v>4094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480</v>
      </c>
      <c r="C45" s="5" t="s">
        <v>4095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5</v>
      </c>
      <c r="B46" s="5" t="s">
        <v>4096</v>
      </c>
      <c r="C46" s="5" t="s">
        <v>4097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2</v>
      </c>
      <c r="B47" s="5" t="s">
        <v>690</v>
      </c>
      <c r="C47" s="5" t="s">
        <v>4098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5</v>
      </c>
      <c r="B48" s="5" t="s">
        <v>4096</v>
      </c>
      <c r="C48" s="5" t="s">
        <v>4099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3</v>
      </c>
      <c r="B49" s="5" t="s">
        <v>4069</v>
      </c>
      <c r="C49" s="5" t="s">
        <v>4100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3</v>
      </c>
      <c r="B50" s="5" t="s">
        <v>4069</v>
      </c>
      <c r="C50" s="5" t="s">
        <v>4101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2</v>
      </c>
      <c r="B51" s="5" t="s">
        <v>690</v>
      </c>
      <c r="C51" s="5" t="s">
        <v>4102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480</v>
      </c>
      <c r="C52" s="5" t="s">
        <v>4103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4</v>
      </c>
      <c r="B53" s="5" t="s">
        <v>4086</v>
      </c>
      <c r="C53" s="5" t="s">
        <v>4104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6</v>
      </c>
      <c r="B54" s="5" t="s">
        <v>3345</v>
      </c>
      <c r="C54" s="5" t="s">
        <v>4105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5</v>
      </c>
      <c r="B55" s="5" t="s">
        <v>4096</v>
      </c>
      <c r="C55" s="5" t="s">
        <v>4106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5</v>
      </c>
      <c r="B56" s="5" t="s">
        <v>4096</v>
      </c>
      <c r="C56" s="5" t="s">
        <v>4107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480</v>
      </c>
      <c r="C57" s="5" t="s">
        <v>4108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</v>
      </c>
      <c r="B58" s="5" t="s">
        <v>480</v>
      </c>
      <c r="C58" s="5" t="s">
        <v>4109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3</v>
      </c>
      <c r="B59" s="5" t="s">
        <v>4069</v>
      </c>
      <c r="C59" s="5" t="s">
        <v>4110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</v>
      </c>
      <c r="B60" s="5" t="s">
        <v>480</v>
      </c>
      <c r="C60" s="5" t="s">
        <v>4111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3</v>
      </c>
      <c r="B61" s="5" t="s">
        <v>4069</v>
      </c>
      <c r="C61" s="5" t="s">
        <v>4112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8</v>
      </c>
      <c r="B62" s="5" t="s">
        <v>4088</v>
      </c>
      <c r="C62" s="5" t="s">
        <v>4113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5</v>
      </c>
      <c r="B63" s="5" t="s">
        <v>4096</v>
      </c>
      <c r="C63" s="5" t="s">
        <v>4114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3</v>
      </c>
      <c r="B64" s="5" t="s">
        <v>4069</v>
      </c>
      <c r="C64" s="5" t="s">
        <v>4115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3</v>
      </c>
      <c r="B65" s="5" t="s">
        <v>4069</v>
      </c>
      <c r="C65" s="5" t="s">
        <v>4116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1</v>
      </c>
      <c r="B66" s="5" t="s">
        <v>480</v>
      </c>
      <c r="C66" s="5" t="s">
        <v>4117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4</v>
      </c>
      <c r="B67" s="5" t="s">
        <v>4086</v>
      </c>
      <c r="C67" s="5" t="s">
        <v>4118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4</v>
      </c>
      <c r="B68" s="5" t="s">
        <v>4086</v>
      </c>
      <c r="C68" s="5" t="s">
        <v>4119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7</v>
      </c>
      <c r="B69" s="5" t="s">
        <v>4120</v>
      </c>
      <c r="C69" s="5" t="s">
        <v>4121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3</v>
      </c>
      <c r="B70" s="5" t="s">
        <v>4069</v>
      </c>
      <c r="C70" s="5" t="s">
        <v>4122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1</v>
      </c>
      <c r="B71" s="5" t="s">
        <v>480</v>
      </c>
      <c r="C71" s="5" t="s">
        <v>4123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4</v>
      </c>
      <c r="B72" s="5" t="s">
        <v>4086</v>
      </c>
      <c r="C72" s="5" t="s">
        <v>4124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6</v>
      </c>
      <c r="B73" s="5" t="s">
        <v>3345</v>
      </c>
      <c r="C73" s="5" t="s">
        <v>4125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1</v>
      </c>
      <c r="B74" s="5" t="s">
        <v>480</v>
      </c>
      <c r="C74" s="5" t="s">
        <v>4126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3</v>
      </c>
      <c r="B75" s="5" t="s">
        <v>4069</v>
      </c>
      <c r="C75" s="5" t="s">
        <v>4127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1</v>
      </c>
      <c r="B76" s="5" t="s">
        <v>480</v>
      </c>
      <c r="C76" s="5" t="s">
        <v>4128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1</v>
      </c>
      <c r="B77" s="5" t="s">
        <v>480</v>
      </c>
      <c r="C77" s="5" t="s">
        <v>4129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3</v>
      </c>
      <c r="B78" s="5" t="s">
        <v>4069</v>
      </c>
      <c r="C78" s="5" t="s">
        <v>4130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1</v>
      </c>
      <c r="B79" s="5" t="s">
        <v>480</v>
      </c>
      <c r="C79" s="5" t="s">
        <v>4131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1</v>
      </c>
      <c r="B80" s="5" t="s">
        <v>480</v>
      </c>
      <c r="C80" s="5" t="s">
        <v>4132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2</v>
      </c>
      <c r="B81" s="5" t="s">
        <v>690</v>
      </c>
      <c r="C81" s="5" t="s">
        <v>4133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1</v>
      </c>
      <c r="B82" s="5" t="s">
        <v>480</v>
      </c>
      <c r="C82" s="5" t="s">
        <v>4134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2</v>
      </c>
      <c r="B83" s="5" t="s">
        <v>690</v>
      </c>
      <c r="C83" s="5" t="s">
        <v>4135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1</v>
      </c>
      <c r="B84" s="5" t="s">
        <v>480</v>
      </c>
      <c r="C84" s="5" t="s">
        <v>4136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9">
        <v>174</v>
      </c>
      <c r="B85" s="9" t="s">
        <v>4137</v>
      </c>
      <c r="C85" s="9" t="s">
        <v>162</v>
      </c>
      <c r="D85" s="9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161</v>
      </c>
      <c r="B86" s="5" t="s">
        <v>4138</v>
      </c>
      <c r="C86" s="5" t="s">
        <v>164</v>
      </c>
      <c r="D86" s="5" t="s">
        <v>165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1</v>
      </c>
      <c r="B87" s="5" t="s">
        <v>480</v>
      </c>
      <c r="C87" s="5" t="s">
        <v>166</v>
      </c>
      <c r="D87" s="5" t="s">
        <v>165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3</v>
      </c>
      <c r="B88" s="5" t="s">
        <v>4069</v>
      </c>
      <c r="C88" s="5" t="s">
        <v>167</v>
      </c>
      <c r="D88" s="5" t="s">
        <v>165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4</v>
      </c>
      <c r="B89" s="5" t="s">
        <v>4086</v>
      </c>
      <c r="C89" s="5" t="s">
        <v>168</v>
      </c>
      <c r="D89" s="5" t="s">
        <v>165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3</v>
      </c>
      <c r="B90" s="5" t="s">
        <v>4069</v>
      </c>
      <c r="C90" s="5" t="s">
        <v>250</v>
      </c>
      <c r="D90" s="5" t="s">
        <v>165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2</v>
      </c>
      <c r="B91" s="5" t="s">
        <v>690</v>
      </c>
      <c r="C91" s="5" t="s">
        <v>277</v>
      </c>
      <c r="D91" s="5" t="s">
        <v>165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9">
        <v>174</v>
      </c>
      <c r="B92" s="9" t="s">
        <v>255</v>
      </c>
      <c r="C92" s="9" t="s">
        <v>162</v>
      </c>
      <c r="D92" s="9" t="s">
        <v>165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10</v>
      </c>
      <c r="B93" s="5" t="s">
        <v>4139</v>
      </c>
      <c r="C93" s="5" t="s">
        <v>170</v>
      </c>
      <c r="D93" s="5" t="s">
        <v>171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40</v>
      </c>
      <c r="B94" s="5" t="s">
        <v>4140</v>
      </c>
      <c r="C94" s="5" t="s">
        <v>173</v>
      </c>
      <c r="D94" s="5" t="s">
        <v>171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24</v>
      </c>
      <c r="B95" s="5" t="s">
        <v>4141</v>
      </c>
      <c r="C95" s="5" t="s">
        <v>175</v>
      </c>
      <c r="D95" s="5" t="s">
        <v>171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100</v>
      </c>
      <c r="B96" s="5" t="s">
        <v>4142</v>
      </c>
      <c r="C96" s="5" t="s">
        <v>177</v>
      </c>
      <c r="D96" s="5" t="s">
        <v>171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9">
        <v>174</v>
      </c>
      <c r="B97" s="9" t="s">
        <v>178</v>
      </c>
      <c r="C97" s="9" t="s">
        <v>162</v>
      </c>
      <c r="D97" s="9" t="s">
        <v>171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103</v>
      </c>
      <c r="B98" s="5" t="s">
        <v>4143</v>
      </c>
      <c r="C98" s="5" t="s">
        <v>180</v>
      </c>
      <c r="D98" s="5" t="s">
        <v>181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32</v>
      </c>
      <c r="B99" s="5" t="s">
        <v>4144</v>
      </c>
      <c r="C99" s="5" t="s">
        <v>183</v>
      </c>
      <c r="D99" s="5" t="s">
        <v>181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22</v>
      </c>
      <c r="B100" s="5" t="s">
        <v>4145</v>
      </c>
      <c r="C100" s="5" t="s">
        <v>185</v>
      </c>
      <c r="D100" s="5" t="s">
        <v>181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11</v>
      </c>
      <c r="B101" s="5" t="s">
        <v>4146</v>
      </c>
      <c r="C101" s="5" t="s">
        <v>186</v>
      </c>
      <c r="D101" s="5" t="s">
        <v>181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4</v>
      </c>
      <c r="B102" s="5" t="s">
        <v>4086</v>
      </c>
      <c r="C102" s="5" t="s">
        <v>187</v>
      </c>
      <c r="D102" s="5" t="s">
        <v>181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2</v>
      </c>
      <c r="B103" s="5" t="s">
        <v>690</v>
      </c>
      <c r="C103" s="5" t="s">
        <v>189</v>
      </c>
      <c r="D103" s="5" t="s">
        <v>181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9">
        <v>174</v>
      </c>
      <c r="B104" s="9" t="s">
        <v>178</v>
      </c>
      <c r="C104" s="9" t="s">
        <v>162</v>
      </c>
      <c r="D104" s="9" t="s">
        <v>181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120</v>
      </c>
      <c r="B105" s="5" t="s">
        <v>4147</v>
      </c>
      <c r="C105" s="5" t="s">
        <v>191</v>
      </c>
      <c r="D105" s="5" t="s">
        <v>192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54</v>
      </c>
      <c r="B106" s="5" t="s">
        <v>3378</v>
      </c>
      <c r="C106" s="5" t="s">
        <v>194</v>
      </c>
      <c r="D106" s="5" t="s">
        <v>192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9">
        <v>174</v>
      </c>
      <c r="B107" s="9" t="s">
        <v>178</v>
      </c>
      <c r="C107" s="9" t="s">
        <v>162</v>
      </c>
      <c r="D107" s="9" t="s">
        <v>192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AD86"/>
  <sheetViews>
    <sheetView workbookViewId="0"/>
  </sheetViews>
  <sheetFormatPr defaultRowHeight="14.5" x14ac:dyDescent="0.35"/>
  <cols>
    <col min="1" max="1" width="61" customWidth="1"/>
    <col min="2" max="2" width="30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4148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70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100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705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1013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238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3902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3330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9188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976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259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197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3922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4149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674</v>
      </c>
      <c r="C22" s="5" t="s">
        <v>4150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2158</v>
      </c>
      <c r="C23" s="5" t="s">
        <v>4151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674</v>
      </c>
      <c r="C24" s="5" t="s">
        <v>4152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674</v>
      </c>
      <c r="C25" s="5" t="s">
        <v>4153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674</v>
      </c>
      <c r="C26" s="5" t="s">
        <v>4154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8</v>
      </c>
      <c r="B27" s="5" t="s">
        <v>4155</v>
      </c>
      <c r="C27" s="5" t="s">
        <v>4156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674</v>
      </c>
      <c r="C28" s="5" t="s">
        <v>4157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2</v>
      </c>
      <c r="B29" s="5" t="s">
        <v>2158</v>
      </c>
      <c r="C29" s="5" t="s">
        <v>4158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674</v>
      </c>
      <c r="C30" s="5" t="s">
        <v>4159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674</v>
      </c>
      <c r="C31" s="5" t="s">
        <v>4160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3</v>
      </c>
      <c r="B32" s="5" t="s">
        <v>4161</v>
      </c>
      <c r="C32" s="5" t="s">
        <v>4162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3</v>
      </c>
      <c r="B33" s="5" t="s">
        <v>4161</v>
      </c>
      <c r="C33" s="5" t="s">
        <v>4163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5</v>
      </c>
      <c r="B34" s="5" t="s">
        <v>202</v>
      </c>
      <c r="C34" s="5" t="s">
        <v>4164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3</v>
      </c>
      <c r="B35" s="5" t="s">
        <v>4161</v>
      </c>
      <c r="C35" s="5" t="s">
        <v>4165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674</v>
      </c>
      <c r="C36" s="5" t="s">
        <v>4166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2158</v>
      </c>
      <c r="C37" s="5" t="s">
        <v>4167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674</v>
      </c>
      <c r="C38" s="5" t="s">
        <v>4168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674</v>
      </c>
      <c r="C39" s="5" t="s">
        <v>4169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674</v>
      </c>
      <c r="C40" s="5" t="s">
        <v>4170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8</v>
      </c>
      <c r="B41" s="5" t="s">
        <v>4155</v>
      </c>
      <c r="C41" s="5" t="s">
        <v>4171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674</v>
      </c>
      <c r="C42" s="5" t="s">
        <v>4172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2158</v>
      </c>
      <c r="C43" s="5" t="s">
        <v>4173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4</v>
      </c>
      <c r="B44" s="5" t="s">
        <v>4174</v>
      </c>
      <c r="C44" s="5" t="s">
        <v>4175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5</v>
      </c>
      <c r="B45" s="5" t="s">
        <v>202</v>
      </c>
      <c r="C45" s="5" t="s">
        <v>4176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3</v>
      </c>
      <c r="B46" s="5" t="s">
        <v>4161</v>
      </c>
      <c r="C46" s="5" t="s">
        <v>4177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2</v>
      </c>
      <c r="B47" s="5" t="s">
        <v>2158</v>
      </c>
      <c r="C47" s="5" t="s">
        <v>4178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674</v>
      </c>
      <c r="C48" s="5" t="s">
        <v>4179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2</v>
      </c>
      <c r="B49" s="5" t="s">
        <v>2158</v>
      </c>
      <c r="C49" s="5" t="s">
        <v>4180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2</v>
      </c>
      <c r="B50" s="5" t="s">
        <v>2158</v>
      </c>
      <c r="C50" s="5" t="s">
        <v>4181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3</v>
      </c>
      <c r="B51" s="5" t="s">
        <v>4161</v>
      </c>
      <c r="C51" s="5" t="s">
        <v>4182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674</v>
      </c>
      <c r="C52" s="5" t="s">
        <v>4183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6</v>
      </c>
      <c r="B53" s="5" t="s">
        <v>4184</v>
      </c>
      <c r="C53" s="5" t="s">
        <v>4185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</v>
      </c>
      <c r="B54" s="5" t="s">
        <v>674</v>
      </c>
      <c r="C54" s="5" t="s">
        <v>4186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674</v>
      </c>
      <c r="C55" s="5" t="s">
        <v>4187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</v>
      </c>
      <c r="B56" s="5" t="s">
        <v>674</v>
      </c>
      <c r="C56" s="5" t="s">
        <v>4188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2</v>
      </c>
      <c r="B57" s="5" t="s">
        <v>2158</v>
      </c>
      <c r="C57" s="5" t="s">
        <v>4189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</v>
      </c>
      <c r="B58" s="5" t="s">
        <v>674</v>
      </c>
      <c r="C58" s="5" t="s">
        <v>1855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2</v>
      </c>
      <c r="B59" s="5" t="s">
        <v>2158</v>
      </c>
      <c r="C59" s="5" t="s">
        <v>4190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3</v>
      </c>
      <c r="B60" s="5" t="s">
        <v>4161</v>
      </c>
      <c r="C60" s="5" t="s">
        <v>4191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3</v>
      </c>
      <c r="B61" s="5" t="s">
        <v>4161</v>
      </c>
      <c r="C61" s="5" t="s">
        <v>4192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2</v>
      </c>
      <c r="B62" s="5" t="s">
        <v>2158</v>
      </c>
      <c r="C62" s="5" t="s">
        <v>4193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3</v>
      </c>
      <c r="B63" s="5" t="s">
        <v>4161</v>
      </c>
      <c r="C63" s="5" t="s">
        <v>4194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1</v>
      </c>
      <c r="B64" s="5" t="s">
        <v>674</v>
      </c>
      <c r="C64" s="5" t="s">
        <v>4195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1</v>
      </c>
      <c r="B65" s="5" t="s">
        <v>674</v>
      </c>
      <c r="C65" s="5" t="s">
        <v>4196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9">
        <v>100</v>
      </c>
      <c r="B66" s="9" t="s">
        <v>178</v>
      </c>
      <c r="C66" s="9" t="s">
        <v>162</v>
      </c>
      <c r="D66" s="9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90</v>
      </c>
      <c r="B67" s="5" t="s">
        <v>4197</v>
      </c>
      <c r="C67" s="5" t="s">
        <v>164</v>
      </c>
      <c r="D67" s="5" t="s">
        <v>165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4</v>
      </c>
      <c r="B68" s="5" t="s">
        <v>4174</v>
      </c>
      <c r="C68" s="5" t="s">
        <v>167</v>
      </c>
      <c r="D68" s="5" t="s">
        <v>165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5</v>
      </c>
      <c r="B69" s="5" t="s">
        <v>202</v>
      </c>
      <c r="C69" s="5" t="s">
        <v>250</v>
      </c>
      <c r="D69" s="5" t="s">
        <v>165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1</v>
      </c>
      <c r="B70" s="5" t="s">
        <v>674</v>
      </c>
      <c r="C70" s="5" t="s">
        <v>277</v>
      </c>
      <c r="D70" s="5" t="s">
        <v>165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9">
        <v>100</v>
      </c>
      <c r="B71" s="9" t="s">
        <v>178</v>
      </c>
      <c r="C71" s="9" t="s">
        <v>162</v>
      </c>
      <c r="D71" s="9" t="s">
        <v>165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4</v>
      </c>
      <c r="B72" s="5" t="s">
        <v>4174</v>
      </c>
      <c r="C72" s="5" t="s">
        <v>170</v>
      </c>
      <c r="D72" s="5" t="s">
        <v>171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41</v>
      </c>
      <c r="B73" s="5" t="s">
        <v>4198</v>
      </c>
      <c r="C73" s="5" t="s">
        <v>173</v>
      </c>
      <c r="D73" s="5" t="s">
        <v>171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20</v>
      </c>
      <c r="B74" s="5" t="s">
        <v>211</v>
      </c>
      <c r="C74" s="5" t="s">
        <v>175</v>
      </c>
      <c r="D74" s="5" t="s">
        <v>171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35</v>
      </c>
      <c r="B75" s="5" t="s">
        <v>217</v>
      </c>
      <c r="C75" s="5" t="s">
        <v>177</v>
      </c>
      <c r="D75" s="5" t="s">
        <v>171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9">
        <v>100</v>
      </c>
      <c r="B76" s="9" t="s">
        <v>178</v>
      </c>
      <c r="C76" s="9" t="s">
        <v>162</v>
      </c>
      <c r="D76" s="9" t="s">
        <v>171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43</v>
      </c>
      <c r="B77" s="5" t="s">
        <v>4199</v>
      </c>
      <c r="C77" s="5" t="s">
        <v>180</v>
      </c>
      <c r="D77" s="5" t="s">
        <v>181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39</v>
      </c>
      <c r="B78" s="5" t="s">
        <v>4200</v>
      </c>
      <c r="C78" s="5" t="s">
        <v>183</v>
      </c>
      <c r="D78" s="5" t="s">
        <v>181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12</v>
      </c>
      <c r="B79" s="5" t="s">
        <v>4201</v>
      </c>
      <c r="C79" s="5" t="s">
        <v>185</v>
      </c>
      <c r="D79" s="5" t="s">
        <v>181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3</v>
      </c>
      <c r="B80" s="5" t="s">
        <v>4161</v>
      </c>
      <c r="C80" s="5" t="s">
        <v>186</v>
      </c>
      <c r="D80" s="5" t="s">
        <v>181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2</v>
      </c>
      <c r="B81" s="5" t="s">
        <v>2158</v>
      </c>
      <c r="C81" s="5" t="s">
        <v>187</v>
      </c>
      <c r="D81" s="5" t="s">
        <v>181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1</v>
      </c>
      <c r="B82" s="5" t="s">
        <v>674</v>
      </c>
      <c r="C82" s="5" t="s">
        <v>189</v>
      </c>
      <c r="D82" s="5" t="s">
        <v>181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9">
        <v>100</v>
      </c>
      <c r="B83" s="9" t="s">
        <v>178</v>
      </c>
      <c r="C83" s="9" t="s">
        <v>162</v>
      </c>
      <c r="D83" s="9" t="s">
        <v>181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84</v>
      </c>
      <c r="B84" s="5" t="s">
        <v>4202</v>
      </c>
      <c r="C84" s="5" t="s">
        <v>191</v>
      </c>
      <c r="D84" s="5" t="s">
        <v>192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16</v>
      </c>
      <c r="B85" s="5" t="s">
        <v>4203</v>
      </c>
      <c r="C85" s="5" t="s">
        <v>194</v>
      </c>
      <c r="D85" s="5" t="s">
        <v>192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9">
        <v>100</v>
      </c>
      <c r="B86" s="9" t="s">
        <v>178</v>
      </c>
      <c r="C86" s="9" t="s">
        <v>162</v>
      </c>
      <c r="D86" s="9" t="s">
        <v>192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AD65"/>
  <sheetViews>
    <sheetView workbookViewId="0"/>
  </sheetViews>
  <sheetFormatPr defaultRowHeight="14.5" x14ac:dyDescent="0.35"/>
  <cols>
    <col min="1" max="1" width="53" customWidth="1"/>
    <col min="2" max="2" width="22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4204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71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41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830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1290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261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3859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3531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9772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965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287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224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3922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199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200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4205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3406</v>
      </c>
      <c r="C22" s="5" t="s">
        <v>4206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775</v>
      </c>
      <c r="C23" s="5" t="s">
        <v>4207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775</v>
      </c>
      <c r="C24" s="5" t="s">
        <v>4208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775</v>
      </c>
      <c r="C25" s="5" t="s">
        <v>4209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775</v>
      </c>
      <c r="C26" s="5" t="s">
        <v>4210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775</v>
      </c>
      <c r="C27" s="5" t="s">
        <v>4211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775</v>
      </c>
      <c r="C28" s="5" t="s">
        <v>4212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775</v>
      </c>
      <c r="C29" s="5" t="s">
        <v>4213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5</v>
      </c>
      <c r="B30" s="5" t="s">
        <v>3437</v>
      </c>
      <c r="C30" s="5" t="s">
        <v>4214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5</v>
      </c>
      <c r="B31" s="5" t="s">
        <v>3437</v>
      </c>
      <c r="C31" s="5" t="s">
        <v>4215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3406</v>
      </c>
      <c r="C32" s="5" t="s">
        <v>4216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775</v>
      </c>
      <c r="C33" s="5" t="s">
        <v>4217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775</v>
      </c>
      <c r="C34" s="5" t="s">
        <v>4218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775</v>
      </c>
      <c r="C35" s="5" t="s">
        <v>4219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775</v>
      </c>
      <c r="C36" s="5" t="s">
        <v>4220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3</v>
      </c>
      <c r="B37" s="5" t="s">
        <v>3410</v>
      </c>
      <c r="C37" s="5" t="s">
        <v>4221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775</v>
      </c>
      <c r="C38" s="5" t="s">
        <v>4222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3406</v>
      </c>
      <c r="C39" s="5" t="s">
        <v>4223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3406</v>
      </c>
      <c r="C40" s="5" t="s">
        <v>4224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3</v>
      </c>
      <c r="B41" s="5" t="s">
        <v>3410</v>
      </c>
      <c r="C41" s="5" t="s">
        <v>4225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775</v>
      </c>
      <c r="C42" s="5" t="s">
        <v>4226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3406</v>
      </c>
      <c r="C43" s="5" t="s">
        <v>4227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775</v>
      </c>
      <c r="C44" s="5" t="s">
        <v>4228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775</v>
      </c>
      <c r="C45" s="5" t="s">
        <v>4229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9">
        <v>41</v>
      </c>
      <c r="B46" s="9" t="s">
        <v>435</v>
      </c>
      <c r="C46" s="9" t="s">
        <v>162</v>
      </c>
      <c r="D46" s="9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37</v>
      </c>
      <c r="B47" s="5" t="s">
        <v>4230</v>
      </c>
      <c r="C47" s="5" t="s">
        <v>164</v>
      </c>
      <c r="D47" s="5" t="s">
        <v>165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775</v>
      </c>
      <c r="C48" s="5" t="s">
        <v>168</v>
      </c>
      <c r="D48" s="5" t="s">
        <v>165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3</v>
      </c>
      <c r="B49" s="5" t="s">
        <v>3410</v>
      </c>
      <c r="C49" s="5" t="s">
        <v>250</v>
      </c>
      <c r="D49" s="5" t="s">
        <v>165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9">
        <v>41</v>
      </c>
      <c r="B50" s="9" t="s">
        <v>178</v>
      </c>
      <c r="C50" s="9" t="s">
        <v>162</v>
      </c>
      <c r="D50" s="9" t="s">
        <v>165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3</v>
      </c>
      <c r="B51" s="5" t="s">
        <v>3410</v>
      </c>
      <c r="C51" s="5" t="s">
        <v>170</v>
      </c>
      <c r="D51" s="5" t="s">
        <v>171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11</v>
      </c>
      <c r="B52" s="5" t="s">
        <v>4231</v>
      </c>
      <c r="C52" s="5" t="s">
        <v>173</v>
      </c>
      <c r="D52" s="5" t="s">
        <v>171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5</v>
      </c>
      <c r="B53" s="5" t="s">
        <v>3437</v>
      </c>
      <c r="C53" s="5" t="s">
        <v>175</v>
      </c>
      <c r="D53" s="5" t="s">
        <v>171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22</v>
      </c>
      <c r="B54" s="5" t="s">
        <v>4232</v>
      </c>
      <c r="C54" s="5" t="s">
        <v>177</v>
      </c>
      <c r="D54" s="5" t="s">
        <v>171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9">
        <v>41</v>
      </c>
      <c r="B55" s="9" t="s">
        <v>169</v>
      </c>
      <c r="C55" s="9" t="s">
        <v>162</v>
      </c>
      <c r="D55" s="9" t="s">
        <v>171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21</v>
      </c>
      <c r="B56" s="5" t="s">
        <v>4233</v>
      </c>
      <c r="C56" s="5" t="s">
        <v>180</v>
      </c>
      <c r="D56" s="5" t="s">
        <v>181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13</v>
      </c>
      <c r="B57" s="5" t="s">
        <v>3435</v>
      </c>
      <c r="C57" s="5" t="s">
        <v>183</v>
      </c>
      <c r="D57" s="5" t="s">
        <v>181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5</v>
      </c>
      <c r="B58" s="5" t="s">
        <v>3437</v>
      </c>
      <c r="C58" s="5" t="s">
        <v>185</v>
      </c>
      <c r="D58" s="5" t="s">
        <v>181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2</v>
      </c>
      <c r="B59" s="5" t="s">
        <v>3406</v>
      </c>
      <c r="C59" s="5" t="s">
        <v>186</v>
      </c>
      <c r="D59" s="5" t="s">
        <v>181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0</v>
      </c>
      <c r="B60" s="5" t="s">
        <v>188</v>
      </c>
      <c r="C60" s="5" t="s">
        <v>187</v>
      </c>
      <c r="D60" s="5" t="s">
        <v>181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0</v>
      </c>
      <c r="B61" s="5" t="s">
        <v>188</v>
      </c>
      <c r="C61" s="5" t="s">
        <v>189</v>
      </c>
      <c r="D61" s="5" t="s">
        <v>181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9">
        <v>41</v>
      </c>
      <c r="B62" s="9" t="s">
        <v>169</v>
      </c>
      <c r="C62" s="9" t="s">
        <v>162</v>
      </c>
      <c r="D62" s="9" t="s">
        <v>181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31</v>
      </c>
      <c r="B63" s="5" t="s">
        <v>4234</v>
      </c>
      <c r="C63" s="5" t="s">
        <v>191</v>
      </c>
      <c r="D63" s="5" t="s">
        <v>192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10</v>
      </c>
      <c r="B64" s="5" t="s">
        <v>4235</v>
      </c>
      <c r="C64" s="5" t="s">
        <v>194</v>
      </c>
      <c r="D64" s="5" t="s">
        <v>192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9">
        <v>41</v>
      </c>
      <c r="B65" s="9" t="s">
        <v>178</v>
      </c>
      <c r="C65" s="9" t="s">
        <v>162</v>
      </c>
      <c r="D65" s="9" t="s">
        <v>192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AD52"/>
  <sheetViews>
    <sheetView workbookViewId="0"/>
  </sheetViews>
  <sheetFormatPr defaultRowHeight="14.5" x14ac:dyDescent="0.35"/>
  <cols>
    <col min="1" max="1" width="53" customWidth="1"/>
    <col min="2" max="2" width="22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4236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72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22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1127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1417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206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6166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3067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11984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1542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1207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4237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4238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6</v>
      </c>
      <c r="B22" s="5" t="s">
        <v>3896</v>
      </c>
      <c r="C22" s="5" t="s">
        <v>4239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1229</v>
      </c>
      <c r="C23" s="5" t="s">
        <v>4240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1227</v>
      </c>
      <c r="C24" s="5" t="s">
        <v>4241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1227</v>
      </c>
      <c r="C25" s="5" t="s">
        <v>4242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794</v>
      </c>
      <c r="C26" s="5" t="s">
        <v>4243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1227</v>
      </c>
      <c r="C27" s="5" t="s">
        <v>4244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1227</v>
      </c>
      <c r="C28" s="5" t="s">
        <v>4245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1227</v>
      </c>
      <c r="C29" s="5" t="s">
        <v>4246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1227</v>
      </c>
      <c r="C30" s="5" t="s">
        <v>4247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4</v>
      </c>
      <c r="B31" s="5" t="s">
        <v>800</v>
      </c>
      <c r="C31" s="5" t="s">
        <v>4248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1227</v>
      </c>
      <c r="C32" s="5" t="s">
        <v>4249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9">
        <v>22</v>
      </c>
      <c r="B33" s="9" t="s">
        <v>1698</v>
      </c>
      <c r="C33" s="9" t="s">
        <v>162</v>
      </c>
      <c r="D33" s="9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17</v>
      </c>
      <c r="B34" s="5" t="s">
        <v>4250</v>
      </c>
      <c r="C34" s="5" t="s">
        <v>164</v>
      </c>
      <c r="D34" s="5" t="s">
        <v>165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4</v>
      </c>
      <c r="B35" s="5" t="s">
        <v>800</v>
      </c>
      <c r="C35" s="5" t="s">
        <v>167</v>
      </c>
      <c r="D35" s="5" t="s">
        <v>165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1227</v>
      </c>
      <c r="C36" s="5" t="s">
        <v>250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9">
        <v>22</v>
      </c>
      <c r="B37" s="9" t="s">
        <v>178</v>
      </c>
      <c r="C37" s="9" t="s">
        <v>162</v>
      </c>
      <c r="D37" s="9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</v>
      </c>
      <c r="B38" s="5" t="s">
        <v>794</v>
      </c>
      <c r="C38" s="5" t="s">
        <v>170</v>
      </c>
      <c r="D38" s="5" t="s">
        <v>171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4</v>
      </c>
      <c r="B39" s="5" t="s">
        <v>800</v>
      </c>
      <c r="C39" s="5" t="s">
        <v>173</v>
      </c>
      <c r="D39" s="5" t="s">
        <v>171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5</v>
      </c>
      <c r="B40" s="5" t="s">
        <v>1234</v>
      </c>
      <c r="C40" s="5" t="s">
        <v>175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11</v>
      </c>
      <c r="B41" s="5" t="s">
        <v>216</v>
      </c>
      <c r="C41" s="5" t="s">
        <v>177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9">
        <v>22</v>
      </c>
      <c r="B42" s="9" t="s">
        <v>178</v>
      </c>
      <c r="C42" s="9" t="s">
        <v>162</v>
      </c>
      <c r="D42" s="9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6</v>
      </c>
      <c r="B43" s="5" t="s">
        <v>3896</v>
      </c>
      <c r="C43" s="5" t="s">
        <v>180</v>
      </c>
      <c r="D43" s="5" t="s">
        <v>181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13</v>
      </c>
      <c r="B44" s="5" t="s">
        <v>1242</v>
      </c>
      <c r="C44" s="5" t="s">
        <v>183</v>
      </c>
      <c r="D44" s="5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3</v>
      </c>
      <c r="B45" s="5" t="s">
        <v>1229</v>
      </c>
      <c r="C45" s="5" t="s">
        <v>185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0</v>
      </c>
      <c r="B46" s="5" t="s">
        <v>188</v>
      </c>
      <c r="C46" s="5" t="s">
        <v>186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0</v>
      </c>
      <c r="B47" s="5" t="s">
        <v>188</v>
      </c>
      <c r="C47" s="5" t="s">
        <v>187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0</v>
      </c>
      <c r="B48" s="5" t="s">
        <v>188</v>
      </c>
      <c r="C48" s="5" t="s">
        <v>189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9">
        <v>22</v>
      </c>
      <c r="B49" s="9" t="s">
        <v>178</v>
      </c>
      <c r="C49" s="9" t="s">
        <v>162</v>
      </c>
      <c r="D49" s="9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12</v>
      </c>
      <c r="B50" s="5" t="s">
        <v>1241</v>
      </c>
      <c r="C50" s="5" t="s">
        <v>191</v>
      </c>
      <c r="D50" s="5" t="s">
        <v>192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10</v>
      </c>
      <c r="B51" s="5" t="s">
        <v>3897</v>
      </c>
      <c r="C51" s="5" t="s">
        <v>194</v>
      </c>
      <c r="D51" s="5" t="s">
        <v>192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9">
        <v>22</v>
      </c>
      <c r="B52" s="9" t="s">
        <v>178</v>
      </c>
      <c r="C52" s="9" t="s">
        <v>162</v>
      </c>
      <c r="D52" s="9" t="s">
        <v>192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AD51"/>
  <sheetViews>
    <sheetView workbookViewId="0"/>
  </sheetViews>
  <sheetFormatPr defaultRowHeight="14.5" x14ac:dyDescent="0.35"/>
  <cols>
    <col min="1" max="1" width="52" customWidth="1"/>
    <col min="2" max="2" width="21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4251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73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22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724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1242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234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7030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4607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13837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1757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1056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815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1731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4252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1227</v>
      </c>
      <c r="C22" s="5" t="s">
        <v>1737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8</v>
      </c>
      <c r="B23" s="5" t="s">
        <v>812</v>
      </c>
      <c r="C23" s="5" t="s">
        <v>4253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794</v>
      </c>
      <c r="C24" s="5" t="s">
        <v>4254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794</v>
      </c>
      <c r="C25" s="5" t="s">
        <v>4255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4</v>
      </c>
      <c r="B26" s="5" t="s">
        <v>800</v>
      </c>
      <c r="C26" s="5" t="s">
        <v>4256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1227</v>
      </c>
      <c r="C27" s="5" t="s">
        <v>4257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1227</v>
      </c>
      <c r="C28" s="5" t="s">
        <v>4258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1227</v>
      </c>
      <c r="C29" s="5" t="s">
        <v>4259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1227</v>
      </c>
      <c r="C30" s="5" t="s">
        <v>4260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1227</v>
      </c>
      <c r="C31" s="5" t="s">
        <v>4261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9">
        <v>22</v>
      </c>
      <c r="B32" s="9" t="s">
        <v>248</v>
      </c>
      <c r="C32" s="9" t="s">
        <v>162</v>
      </c>
      <c r="D32" s="9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14</v>
      </c>
      <c r="B33" s="5" t="s">
        <v>813</v>
      </c>
      <c r="C33" s="5" t="s">
        <v>164</v>
      </c>
      <c r="D33" s="5" t="s">
        <v>165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7</v>
      </c>
      <c r="B34" s="5" t="s">
        <v>1240</v>
      </c>
      <c r="C34" s="5" t="s">
        <v>167</v>
      </c>
      <c r="D34" s="5" t="s">
        <v>165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1227</v>
      </c>
      <c r="C35" s="5" t="s">
        <v>168</v>
      </c>
      <c r="D35" s="5" t="s">
        <v>165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9">
        <v>22</v>
      </c>
      <c r="B36" s="9" t="s">
        <v>169</v>
      </c>
      <c r="C36" s="9" t="s">
        <v>162</v>
      </c>
      <c r="D36" s="9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794</v>
      </c>
      <c r="C37" s="5" t="s">
        <v>170</v>
      </c>
      <c r="D37" s="5" t="s">
        <v>171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7</v>
      </c>
      <c r="B38" s="5" t="s">
        <v>1240</v>
      </c>
      <c r="C38" s="5" t="s">
        <v>173</v>
      </c>
      <c r="D38" s="5" t="s">
        <v>171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1227</v>
      </c>
      <c r="C39" s="5" t="s">
        <v>175</v>
      </c>
      <c r="D39" s="5" t="s">
        <v>171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12</v>
      </c>
      <c r="B40" s="5" t="s">
        <v>1241</v>
      </c>
      <c r="C40" s="5" t="s">
        <v>177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9">
        <v>22</v>
      </c>
      <c r="B41" s="9" t="s">
        <v>169</v>
      </c>
      <c r="C41" s="9" t="s">
        <v>162</v>
      </c>
      <c r="D41" s="9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13</v>
      </c>
      <c r="B42" s="5" t="s">
        <v>1242</v>
      </c>
      <c r="C42" s="5" t="s">
        <v>180</v>
      </c>
      <c r="D42" s="5" t="s">
        <v>181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7</v>
      </c>
      <c r="B43" s="5" t="s">
        <v>1240</v>
      </c>
      <c r="C43" s="5" t="s">
        <v>183</v>
      </c>
      <c r="D43" s="5" t="s">
        <v>181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2</v>
      </c>
      <c r="B44" s="5" t="s">
        <v>794</v>
      </c>
      <c r="C44" s="5" t="s">
        <v>185</v>
      </c>
      <c r="D44" s="5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0</v>
      </c>
      <c r="B45" s="5" t="s">
        <v>188</v>
      </c>
      <c r="C45" s="5" t="s">
        <v>186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0</v>
      </c>
      <c r="B46" s="5" t="s">
        <v>188</v>
      </c>
      <c r="C46" s="5" t="s">
        <v>187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0</v>
      </c>
      <c r="B47" s="5" t="s">
        <v>188</v>
      </c>
      <c r="C47" s="5" t="s">
        <v>189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9">
        <v>22</v>
      </c>
      <c r="B48" s="9" t="s">
        <v>178</v>
      </c>
      <c r="C48" s="9" t="s">
        <v>162</v>
      </c>
      <c r="D48" s="9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15</v>
      </c>
      <c r="B49" s="5" t="s">
        <v>1243</v>
      </c>
      <c r="C49" s="5" t="s">
        <v>191</v>
      </c>
      <c r="D49" s="5" t="s">
        <v>192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7</v>
      </c>
      <c r="B50" s="5" t="s">
        <v>1240</v>
      </c>
      <c r="C50" s="5" t="s">
        <v>194</v>
      </c>
      <c r="D50" s="5" t="s">
        <v>192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9">
        <v>22</v>
      </c>
      <c r="B51" s="9" t="s">
        <v>178</v>
      </c>
      <c r="C51" s="9" t="s">
        <v>162</v>
      </c>
      <c r="D51" s="9" t="s">
        <v>192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66"/>
  <sheetViews>
    <sheetView workbookViewId="0"/>
  </sheetViews>
  <sheetFormatPr defaultRowHeight="14.5" x14ac:dyDescent="0.35"/>
  <cols>
    <col min="1" max="1" width="54" customWidth="1"/>
    <col min="2" max="2" width="23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402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11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93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567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1458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249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5986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3775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12035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1496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282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196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403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404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405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406</v>
      </c>
      <c r="C22" s="5" t="s">
        <v>407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406</v>
      </c>
      <c r="C23" s="5" t="s">
        <v>408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3</v>
      </c>
      <c r="B24" s="5" t="s">
        <v>365</v>
      </c>
      <c r="C24" s="5" t="s">
        <v>409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8</v>
      </c>
      <c r="B25" s="5" t="s">
        <v>410</v>
      </c>
      <c r="C25" s="5" t="s">
        <v>411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9</v>
      </c>
      <c r="B26" s="5" t="s">
        <v>398</v>
      </c>
      <c r="C26" s="5" t="s">
        <v>412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4</v>
      </c>
      <c r="B27" s="5" t="s">
        <v>413</v>
      </c>
      <c r="C27" s="5" t="s">
        <v>414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8</v>
      </c>
      <c r="B28" s="5" t="s">
        <v>410</v>
      </c>
      <c r="C28" s="5" t="s">
        <v>415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8</v>
      </c>
      <c r="B29" s="5" t="s">
        <v>410</v>
      </c>
      <c r="C29" s="5" t="s">
        <v>416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9</v>
      </c>
      <c r="B30" s="5" t="s">
        <v>398</v>
      </c>
      <c r="C30" s="5" t="s">
        <v>417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418</v>
      </c>
      <c r="C31" s="5" t="s">
        <v>419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406</v>
      </c>
      <c r="C32" s="5" t="s">
        <v>420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406</v>
      </c>
      <c r="C33" s="5" t="s">
        <v>421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6</v>
      </c>
      <c r="B34" s="5" t="s">
        <v>309</v>
      </c>
      <c r="C34" s="5" t="s">
        <v>422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5</v>
      </c>
      <c r="B35" s="5" t="s">
        <v>423</v>
      </c>
      <c r="C35" s="5" t="s">
        <v>424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10</v>
      </c>
      <c r="B36" s="5" t="s">
        <v>425</v>
      </c>
      <c r="C36" s="5" t="s">
        <v>426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5</v>
      </c>
      <c r="B37" s="5" t="s">
        <v>423</v>
      </c>
      <c r="C37" s="5" t="s">
        <v>427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406</v>
      </c>
      <c r="C38" s="5" t="s">
        <v>428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418</v>
      </c>
      <c r="C39" s="5" t="s">
        <v>429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4</v>
      </c>
      <c r="B40" s="5" t="s">
        <v>413</v>
      </c>
      <c r="C40" s="5" t="s">
        <v>430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418</v>
      </c>
      <c r="C41" s="5" t="s">
        <v>431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406</v>
      </c>
      <c r="C42" s="5" t="s">
        <v>432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406</v>
      </c>
      <c r="C43" s="5" t="s">
        <v>433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406</v>
      </c>
      <c r="C44" s="5" t="s">
        <v>434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9">
        <v>93</v>
      </c>
      <c r="B45" s="9" t="s">
        <v>435</v>
      </c>
      <c r="C45" s="9" t="s">
        <v>162</v>
      </c>
      <c r="D45" s="9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86</v>
      </c>
      <c r="B46" s="5" t="s">
        <v>436</v>
      </c>
      <c r="C46" s="5" t="s">
        <v>164</v>
      </c>
      <c r="D46" s="5" t="s">
        <v>165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3</v>
      </c>
      <c r="B47" s="5" t="s">
        <v>365</v>
      </c>
      <c r="C47" s="5" t="s">
        <v>167</v>
      </c>
      <c r="D47" s="5" t="s">
        <v>165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2</v>
      </c>
      <c r="B48" s="5" t="s">
        <v>418</v>
      </c>
      <c r="C48" s="5" t="s">
        <v>168</v>
      </c>
      <c r="D48" s="5" t="s">
        <v>165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406</v>
      </c>
      <c r="C49" s="5" t="s">
        <v>250</v>
      </c>
      <c r="D49" s="5" t="s">
        <v>165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406</v>
      </c>
      <c r="C50" s="5" t="s">
        <v>277</v>
      </c>
      <c r="D50" s="5" t="s">
        <v>165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9">
        <v>93</v>
      </c>
      <c r="B51" s="9" t="s">
        <v>169</v>
      </c>
      <c r="C51" s="9" t="s">
        <v>162</v>
      </c>
      <c r="D51" s="9" t="s">
        <v>165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5</v>
      </c>
      <c r="B52" s="5" t="s">
        <v>423</v>
      </c>
      <c r="C52" s="5" t="s">
        <v>170</v>
      </c>
      <c r="D52" s="5" t="s">
        <v>171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21</v>
      </c>
      <c r="B53" s="5" t="s">
        <v>437</v>
      </c>
      <c r="C53" s="5" t="s">
        <v>173</v>
      </c>
      <c r="D53" s="5" t="s">
        <v>171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13</v>
      </c>
      <c r="B54" s="5" t="s">
        <v>438</v>
      </c>
      <c r="C54" s="5" t="s">
        <v>175</v>
      </c>
      <c r="D54" s="5" t="s">
        <v>171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54</v>
      </c>
      <c r="B55" s="5" t="s">
        <v>439</v>
      </c>
      <c r="C55" s="5" t="s">
        <v>177</v>
      </c>
      <c r="D55" s="5" t="s">
        <v>171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9">
        <v>93</v>
      </c>
      <c r="B56" s="9" t="s">
        <v>178</v>
      </c>
      <c r="C56" s="9" t="s">
        <v>162</v>
      </c>
      <c r="D56" s="9" t="s">
        <v>171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31</v>
      </c>
      <c r="B57" s="5" t="s">
        <v>279</v>
      </c>
      <c r="C57" s="5" t="s">
        <v>180</v>
      </c>
      <c r="D57" s="5" t="s">
        <v>181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24</v>
      </c>
      <c r="B58" s="5" t="s">
        <v>440</v>
      </c>
      <c r="C58" s="5" t="s">
        <v>183</v>
      </c>
      <c r="D58" s="5" t="s">
        <v>181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24</v>
      </c>
      <c r="B59" s="5" t="s">
        <v>440</v>
      </c>
      <c r="C59" s="5" t="s">
        <v>185</v>
      </c>
      <c r="D59" s="5" t="s">
        <v>181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10</v>
      </c>
      <c r="B60" s="5" t="s">
        <v>425</v>
      </c>
      <c r="C60" s="5" t="s">
        <v>186</v>
      </c>
      <c r="D60" s="5" t="s">
        <v>181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4</v>
      </c>
      <c r="B61" s="5" t="s">
        <v>413</v>
      </c>
      <c r="C61" s="5" t="s">
        <v>187</v>
      </c>
      <c r="D61" s="5" t="s">
        <v>181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0</v>
      </c>
      <c r="B62" s="5" t="s">
        <v>188</v>
      </c>
      <c r="C62" s="5" t="s">
        <v>189</v>
      </c>
      <c r="D62" s="5" t="s">
        <v>181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9">
        <v>93</v>
      </c>
      <c r="B63" s="9" t="s">
        <v>178</v>
      </c>
      <c r="C63" s="9" t="s">
        <v>162</v>
      </c>
      <c r="D63" s="9" t="s">
        <v>181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55</v>
      </c>
      <c r="B64" s="5" t="s">
        <v>441</v>
      </c>
      <c r="C64" s="5" t="s">
        <v>191</v>
      </c>
      <c r="D64" s="5" t="s">
        <v>192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38</v>
      </c>
      <c r="B65" s="5" t="s">
        <v>442</v>
      </c>
      <c r="C65" s="5" t="s">
        <v>194</v>
      </c>
      <c r="D65" s="5" t="s">
        <v>192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9">
        <v>93</v>
      </c>
      <c r="B66" s="9" t="s">
        <v>178</v>
      </c>
      <c r="C66" s="9" t="s">
        <v>162</v>
      </c>
      <c r="D66" s="9" t="s">
        <v>192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AD121"/>
  <sheetViews>
    <sheetView workbookViewId="0"/>
  </sheetViews>
  <sheetFormatPr defaultRowHeight="14.5" x14ac:dyDescent="0.35"/>
  <cols>
    <col min="1" max="1" width="55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4262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74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346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1632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1096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8195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4876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16042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2049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444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815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4263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289</v>
      </c>
      <c r="C22" s="5" t="s">
        <v>2773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289</v>
      </c>
      <c r="C23" s="5" t="s">
        <v>4264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4265</v>
      </c>
      <c r="C24" s="5" t="s">
        <v>4266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7</v>
      </c>
      <c r="B25" s="5" t="s">
        <v>4267</v>
      </c>
      <c r="C25" s="5" t="s">
        <v>4268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11</v>
      </c>
      <c r="B26" s="5" t="s">
        <v>4269</v>
      </c>
      <c r="C26" s="5" t="s">
        <v>4270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4</v>
      </c>
      <c r="B27" s="5" t="s">
        <v>4271</v>
      </c>
      <c r="C27" s="5" t="s">
        <v>4272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5</v>
      </c>
      <c r="B28" s="5" t="s">
        <v>4273</v>
      </c>
      <c r="C28" s="5" t="s">
        <v>4274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3</v>
      </c>
      <c r="B29" s="5" t="s">
        <v>1419</v>
      </c>
      <c r="C29" s="5" t="s">
        <v>4275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289</v>
      </c>
      <c r="C30" s="5" t="s">
        <v>4276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289</v>
      </c>
      <c r="C31" s="5" t="s">
        <v>4277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6</v>
      </c>
      <c r="B32" s="5" t="s">
        <v>4278</v>
      </c>
      <c r="C32" s="5" t="s">
        <v>4279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289</v>
      </c>
      <c r="C33" s="5" t="s">
        <v>4280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10</v>
      </c>
      <c r="B34" s="5" t="s">
        <v>4281</v>
      </c>
      <c r="C34" s="5" t="s">
        <v>4282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289</v>
      </c>
      <c r="C35" s="5" t="s">
        <v>4283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289</v>
      </c>
      <c r="C36" s="5" t="s">
        <v>4284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4265</v>
      </c>
      <c r="C37" s="5" t="s">
        <v>4285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289</v>
      </c>
      <c r="C38" s="5" t="s">
        <v>4286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289</v>
      </c>
      <c r="C39" s="5" t="s">
        <v>4287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289</v>
      </c>
      <c r="C40" s="5" t="s">
        <v>4288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289</v>
      </c>
      <c r="C41" s="5" t="s">
        <v>4289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3</v>
      </c>
      <c r="B42" s="5" t="s">
        <v>1419</v>
      </c>
      <c r="C42" s="5" t="s">
        <v>4290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4265</v>
      </c>
      <c r="C43" s="5" t="s">
        <v>4291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5</v>
      </c>
      <c r="B44" s="5" t="s">
        <v>4273</v>
      </c>
      <c r="C44" s="5" t="s">
        <v>4292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3</v>
      </c>
      <c r="B45" s="5" t="s">
        <v>1419</v>
      </c>
      <c r="C45" s="5" t="s">
        <v>4293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6</v>
      </c>
      <c r="B46" s="5" t="s">
        <v>4278</v>
      </c>
      <c r="C46" s="5" t="s">
        <v>4294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3</v>
      </c>
      <c r="B47" s="5" t="s">
        <v>1419</v>
      </c>
      <c r="C47" s="5" t="s">
        <v>4295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289</v>
      </c>
      <c r="C48" s="5" t="s">
        <v>4296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4</v>
      </c>
      <c r="B49" s="5" t="s">
        <v>4271</v>
      </c>
      <c r="C49" s="5" t="s">
        <v>4297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6</v>
      </c>
      <c r="B50" s="5" t="s">
        <v>4278</v>
      </c>
      <c r="C50" s="5" t="s">
        <v>4298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2</v>
      </c>
      <c r="B51" s="5" t="s">
        <v>4265</v>
      </c>
      <c r="C51" s="5" t="s">
        <v>4299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6</v>
      </c>
      <c r="B52" s="5" t="s">
        <v>4278</v>
      </c>
      <c r="C52" s="5" t="s">
        <v>4300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</v>
      </c>
      <c r="B53" s="5" t="s">
        <v>289</v>
      </c>
      <c r="C53" s="5" t="s">
        <v>4301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2</v>
      </c>
      <c r="B54" s="5" t="s">
        <v>4265</v>
      </c>
      <c r="C54" s="5" t="s">
        <v>4302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8</v>
      </c>
      <c r="B55" s="5" t="s">
        <v>4303</v>
      </c>
      <c r="C55" s="5" t="s">
        <v>4304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13</v>
      </c>
      <c r="B56" s="5" t="s">
        <v>4305</v>
      </c>
      <c r="C56" s="5" t="s">
        <v>4306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2</v>
      </c>
      <c r="B57" s="5" t="s">
        <v>4265</v>
      </c>
      <c r="C57" s="5" t="s">
        <v>4307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5</v>
      </c>
      <c r="B58" s="5" t="s">
        <v>4273</v>
      </c>
      <c r="C58" s="5" t="s">
        <v>4308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4</v>
      </c>
      <c r="B59" s="5" t="s">
        <v>4271</v>
      </c>
      <c r="C59" s="5" t="s">
        <v>4309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7</v>
      </c>
      <c r="B60" s="5" t="s">
        <v>4267</v>
      </c>
      <c r="C60" s="5" t="s">
        <v>4310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4</v>
      </c>
      <c r="B61" s="5" t="s">
        <v>4271</v>
      </c>
      <c r="C61" s="5" t="s">
        <v>4311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4</v>
      </c>
      <c r="B62" s="5" t="s">
        <v>4271</v>
      </c>
      <c r="C62" s="5" t="s">
        <v>4312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8</v>
      </c>
      <c r="B63" s="5" t="s">
        <v>4303</v>
      </c>
      <c r="C63" s="5" t="s">
        <v>4313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5</v>
      </c>
      <c r="B64" s="5" t="s">
        <v>4273</v>
      </c>
      <c r="C64" s="5" t="s">
        <v>4314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15</v>
      </c>
      <c r="B65" s="5" t="s">
        <v>4315</v>
      </c>
      <c r="C65" s="5" t="s">
        <v>4316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6</v>
      </c>
      <c r="B66" s="5" t="s">
        <v>4278</v>
      </c>
      <c r="C66" s="5" t="s">
        <v>4317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2</v>
      </c>
      <c r="B67" s="5" t="s">
        <v>4265</v>
      </c>
      <c r="C67" s="5" t="s">
        <v>4318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15</v>
      </c>
      <c r="B68" s="5" t="s">
        <v>4315</v>
      </c>
      <c r="C68" s="5" t="s">
        <v>4319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2</v>
      </c>
      <c r="B69" s="5" t="s">
        <v>4265</v>
      </c>
      <c r="C69" s="5" t="s">
        <v>4320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4</v>
      </c>
      <c r="B70" s="5" t="s">
        <v>4271</v>
      </c>
      <c r="C70" s="5" t="s">
        <v>4321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4</v>
      </c>
      <c r="B71" s="5" t="s">
        <v>4271</v>
      </c>
      <c r="C71" s="5" t="s">
        <v>4322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2</v>
      </c>
      <c r="B72" s="5" t="s">
        <v>4265</v>
      </c>
      <c r="C72" s="5" t="s">
        <v>4323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4</v>
      </c>
      <c r="B73" s="5" t="s">
        <v>4271</v>
      </c>
      <c r="C73" s="5" t="s">
        <v>4324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6</v>
      </c>
      <c r="B74" s="5" t="s">
        <v>4278</v>
      </c>
      <c r="C74" s="5" t="s">
        <v>4325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2</v>
      </c>
      <c r="B75" s="5" t="s">
        <v>4265</v>
      </c>
      <c r="C75" s="5" t="s">
        <v>4326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5</v>
      </c>
      <c r="B76" s="5" t="s">
        <v>4273</v>
      </c>
      <c r="C76" s="5" t="s">
        <v>4327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3</v>
      </c>
      <c r="B77" s="5" t="s">
        <v>1419</v>
      </c>
      <c r="C77" s="5" t="s">
        <v>4328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3</v>
      </c>
      <c r="B78" s="5" t="s">
        <v>1419</v>
      </c>
      <c r="C78" s="5" t="s">
        <v>4329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8</v>
      </c>
      <c r="B79" s="5" t="s">
        <v>4303</v>
      </c>
      <c r="C79" s="5" t="s">
        <v>4330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4</v>
      </c>
      <c r="B80" s="5" t="s">
        <v>4271</v>
      </c>
      <c r="C80" s="5" t="s">
        <v>4331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28</v>
      </c>
      <c r="B81" s="5" t="s">
        <v>4332</v>
      </c>
      <c r="C81" s="5" t="s">
        <v>4333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4</v>
      </c>
      <c r="B82" s="5" t="s">
        <v>4271</v>
      </c>
      <c r="C82" s="5" t="s">
        <v>4334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3</v>
      </c>
      <c r="B83" s="5" t="s">
        <v>1419</v>
      </c>
      <c r="C83" s="5" t="s">
        <v>4335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3</v>
      </c>
      <c r="B84" s="5" t="s">
        <v>1419</v>
      </c>
      <c r="C84" s="5" t="s">
        <v>4336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3</v>
      </c>
      <c r="B85" s="5" t="s">
        <v>1419</v>
      </c>
      <c r="C85" s="5" t="s">
        <v>4337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3</v>
      </c>
      <c r="B86" s="5" t="s">
        <v>1419</v>
      </c>
      <c r="C86" s="5" t="s">
        <v>4338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1</v>
      </c>
      <c r="B87" s="5" t="s">
        <v>289</v>
      </c>
      <c r="C87" s="5" t="s">
        <v>4339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4</v>
      </c>
      <c r="B88" s="5" t="s">
        <v>4271</v>
      </c>
      <c r="C88" s="5" t="s">
        <v>4340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1</v>
      </c>
      <c r="B89" s="5" t="s">
        <v>289</v>
      </c>
      <c r="C89" s="5" t="s">
        <v>4341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17</v>
      </c>
      <c r="B90" s="5" t="s">
        <v>4342</v>
      </c>
      <c r="C90" s="5" t="s">
        <v>4343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2</v>
      </c>
      <c r="B91" s="5" t="s">
        <v>4265</v>
      </c>
      <c r="C91" s="5" t="s">
        <v>4344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1</v>
      </c>
      <c r="B92" s="5" t="s">
        <v>289</v>
      </c>
      <c r="C92" s="5" t="s">
        <v>4345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4</v>
      </c>
      <c r="B93" s="5" t="s">
        <v>4271</v>
      </c>
      <c r="C93" s="5" t="s">
        <v>4346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6</v>
      </c>
      <c r="B94" s="5" t="s">
        <v>4278</v>
      </c>
      <c r="C94" s="5" t="s">
        <v>4347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6</v>
      </c>
      <c r="B95" s="5" t="s">
        <v>4278</v>
      </c>
      <c r="C95" s="5" t="s">
        <v>4348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3</v>
      </c>
      <c r="B96" s="5" t="s">
        <v>1419</v>
      </c>
      <c r="C96" s="5" t="s">
        <v>1464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4</v>
      </c>
      <c r="B97" s="5" t="s">
        <v>4271</v>
      </c>
      <c r="C97" s="5" t="s">
        <v>4349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2</v>
      </c>
      <c r="B98" s="5" t="s">
        <v>4265</v>
      </c>
      <c r="C98" s="5" t="s">
        <v>4350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1</v>
      </c>
      <c r="B99" s="5" t="s">
        <v>289</v>
      </c>
      <c r="C99" s="5" t="s">
        <v>4351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9">
        <v>346</v>
      </c>
      <c r="B100" s="9" t="s">
        <v>2052</v>
      </c>
      <c r="C100" s="9" t="s">
        <v>162</v>
      </c>
      <c r="D100" s="9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317</v>
      </c>
      <c r="B101" s="5" t="s">
        <v>4352</v>
      </c>
      <c r="C101" s="5" t="s">
        <v>164</v>
      </c>
      <c r="D101" s="5" t="s">
        <v>165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2</v>
      </c>
      <c r="B102" s="5" t="s">
        <v>4265</v>
      </c>
      <c r="C102" s="5" t="s">
        <v>166</v>
      </c>
      <c r="D102" s="5" t="s">
        <v>165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5</v>
      </c>
      <c r="B103" s="5" t="s">
        <v>4273</v>
      </c>
      <c r="C103" s="5" t="s">
        <v>167</v>
      </c>
      <c r="D103" s="5" t="s">
        <v>165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16</v>
      </c>
      <c r="B104" s="5" t="s">
        <v>4353</v>
      </c>
      <c r="C104" s="5" t="s">
        <v>168</v>
      </c>
      <c r="D104" s="5" t="s">
        <v>165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6</v>
      </c>
      <c r="B105" s="5" t="s">
        <v>4278</v>
      </c>
      <c r="C105" s="5" t="s">
        <v>250</v>
      </c>
      <c r="D105" s="5" t="s">
        <v>165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9">
        <v>346</v>
      </c>
      <c r="B106" s="9" t="s">
        <v>178</v>
      </c>
      <c r="C106" s="9" t="s">
        <v>162</v>
      </c>
      <c r="D106" s="9" t="s">
        <v>165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7</v>
      </c>
      <c r="B107" s="5" t="s">
        <v>4267</v>
      </c>
      <c r="C107" s="5" t="s">
        <v>170</v>
      </c>
      <c r="D107" s="5" t="s">
        <v>171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111</v>
      </c>
      <c r="B108" s="5" t="s">
        <v>2546</v>
      </c>
      <c r="C108" s="5" t="s">
        <v>173</v>
      </c>
      <c r="D108" s="5" t="s">
        <v>171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70</v>
      </c>
      <c r="B109" s="5" t="s">
        <v>4354</v>
      </c>
      <c r="C109" s="5" t="s">
        <v>175</v>
      </c>
      <c r="D109" s="5" t="s">
        <v>171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158</v>
      </c>
      <c r="B110" s="5" t="s">
        <v>4355</v>
      </c>
      <c r="C110" s="5" t="s">
        <v>177</v>
      </c>
      <c r="D110" s="5" t="s">
        <v>171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9">
        <v>346</v>
      </c>
      <c r="B111" s="9" t="s">
        <v>255</v>
      </c>
      <c r="C111" s="9" t="s">
        <v>162</v>
      </c>
      <c r="D111" s="9" t="s">
        <v>171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257</v>
      </c>
      <c r="B112" s="5" t="s">
        <v>4356</v>
      </c>
      <c r="C112" s="5" t="s">
        <v>180</v>
      </c>
      <c r="D112" s="5" t="s">
        <v>181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5">
        <v>54</v>
      </c>
      <c r="B113" s="5" t="s">
        <v>4357</v>
      </c>
      <c r="C113" s="5" t="s">
        <v>183</v>
      </c>
      <c r="D113" s="5" t="s">
        <v>181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5">
        <v>18</v>
      </c>
      <c r="B114" s="5" t="s">
        <v>4358</v>
      </c>
      <c r="C114" s="5" t="s">
        <v>185</v>
      </c>
      <c r="D114" s="5" t="s">
        <v>181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12</v>
      </c>
      <c r="B115" s="5" t="s">
        <v>4359</v>
      </c>
      <c r="C115" s="5" t="s">
        <v>186</v>
      </c>
      <c r="D115" s="5" t="s">
        <v>181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5">
        <v>4</v>
      </c>
      <c r="B116" s="5" t="s">
        <v>4271</v>
      </c>
      <c r="C116" s="5" t="s">
        <v>187</v>
      </c>
      <c r="D116" s="5" t="s">
        <v>181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5">
        <v>1</v>
      </c>
      <c r="B117" s="5" t="s">
        <v>289</v>
      </c>
      <c r="C117" s="5" t="s">
        <v>189</v>
      </c>
      <c r="D117" s="5" t="s">
        <v>181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9">
        <v>346</v>
      </c>
      <c r="B118" s="9" t="s">
        <v>169</v>
      </c>
      <c r="C118" s="9" t="s">
        <v>162</v>
      </c>
      <c r="D118" s="9" t="s">
        <v>181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5">
        <v>172</v>
      </c>
      <c r="B119" s="5" t="s">
        <v>4360</v>
      </c>
      <c r="C119" s="5" t="s">
        <v>191</v>
      </c>
      <c r="D119" s="5" t="s">
        <v>192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5">
        <v>174</v>
      </c>
      <c r="B120" s="5" t="s">
        <v>4361</v>
      </c>
      <c r="C120" s="5" t="s">
        <v>194</v>
      </c>
      <c r="D120" s="5" t="s">
        <v>192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9">
        <v>346</v>
      </c>
      <c r="B121" s="9" t="s">
        <v>178</v>
      </c>
      <c r="C121" s="9" t="s">
        <v>162</v>
      </c>
      <c r="D121" s="9" t="s">
        <v>192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AD54"/>
  <sheetViews>
    <sheetView workbookViewId="0"/>
  </sheetViews>
  <sheetFormatPr defaultRowHeight="14.5" x14ac:dyDescent="0.35"/>
  <cols>
    <col min="1" max="1" width="55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4362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75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28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1765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1325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217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6945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4166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14419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1736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196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260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261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4363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1712</v>
      </c>
      <c r="C22" s="5" t="s">
        <v>4364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1710</v>
      </c>
      <c r="C23" s="5" t="s">
        <v>4365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1712</v>
      </c>
      <c r="C24" s="5" t="s">
        <v>4366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3</v>
      </c>
      <c r="B25" s="5" t="s">
        <v>1710</v>
      </c>
      <c r="C25" s="5" t="s">
        <v>4367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1712</v>
      </c>
      <c r="C26" s="5" t="s">
        <v>4368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1712</v>
      </c>
      <c r="C27" s="5" t="s">
        <v>4369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1712</v>
      </c>
      <c r="C28" s="5" t="s">
        <v>4370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2</v>
      </c>
      <c r="B29" s="5" t="s">
        <v>1715</v>
      </c>
      <c r="C29" s="5" t="s">
        <v>4371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4</v>
      </c>
      <c r="B30" s="5" t="s">
        <v>233</v>
      </c>
      <c r="C30" s="5" t="s">
        <v>4372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1712</v>
      </c>
      <c r="C31" s="5" t="s">
        <v>4373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1715</v>
      </c>
      <c r="C32" s="5" t="s">
        <v>4374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2</v>
      </c>
      <c r="B33" s="5" t="s">
        <v>1715</v>
      </c>
      <c r="C33" s="5" t="s">
        <v>4375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6</v>
      </c>
      <c r="B34" s="5" t="s">
        <v>1719</v>
      </c>
      <c r="C34" s="5" t="s">
        <v>4376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9">
        <v>28</v>
      </c>
      <c r="B35" s="9" t="s">
        <v>1045</v>
      </c>
      <c r="C35" s="9" t="s">
        <v>162</v>
      </c>
      <c r="D35" s="9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25</v>
      </c>
      <c r="B36" s="5" t="s">
        <v>4377</v>
      </c>
      <c r="C36" s="5" t="s">
        <v>164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1712</v>
      </c>
      <c r="C37" s="5" t="s">
        <v>167</v>
      </c>
      <c r="D37" s="5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</v>
      </c>
      <c r="B38" s="5" t="s">
        <v>1715</v>
      </c>
      <c r="C38" s="5" t="s">
        <v>168</v>
      </c>
      <c r="D38" s="5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9">
        <v>28</v>
      </c>
      <c r="B39" s="9" t="s">
        <v>178</v>
      </c>
      <c r="C39" s="9" t="s">
        <v>162</v>
      </c>
      <c r="D39" s="9" t="s">
        <v>165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0</v>
      </c>
      <c r="B40" s="5" t="s">
        <v>188</v>
      </c>
      <c r="C40" s="5" t="s">
        <v>170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4</v>
      </c>
      <c r="B41" s="5" t="s">
        <v>233</v>
      </c>
      <c r="C41" s="5" t="s">
        <v>173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4</v>
      </c>
      <c r="B42" s="5" t="s">
        <v>233</v>
      </c>
      <c r="C42" s="5" t="s">
        <v>175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20</v>
      </c>
      <c r="B43" s="5" t="s">
        <v>3121</v>
      </c>
      <c r="C43" s="5" t="s">
        <v>177</v>
      </c>
      <c r="D43" s="5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9">
        <v>28</v>
      </c>
      <c r="B44" s="9" t="s">
        <v>169</v>
      </c>
      <c r="C44" s="9" t="s">
        <v>162</v>
      </c>
      <c r="D44" s="9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7</v>
      </c>
      <c r="B45" s="5" t="s">
        <v>218</v>
      </c>
      <c r="C45" s="5" t="s">
        <v>180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3</v>
      </c>
      <c r="B46" s="5" t="s">
        <v>1710</v>
      </c>
      <c r="C46" s="5" t="s">
        <v>183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8</v>
      </c>
      <c r="B47" s="5" t="s">
        <v>254</v>
      </c>
      <c r="C47" s="5" t="s">
        <v>185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3</v>
      </c>
      <c r="B48" s="5" t="s">
        <v>1710</v>
      </c>
      <c r="C48" s="5" t="s">
        <v>186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6</v>
      </c>
      <c r="B49" s="5" t="s">
        <v>1719</v>
      </c>
      <c r="C49" s="5" t="s">
        <v>187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1712</v>
      </c>
      <c r="C50" s="5" t="s">
        <v>189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9">
        <v>28</v>
      </c>
      <c r="B51" s="9" t="s">
        <v>255</v>
      </c>
      <c r="C51" s="9" t="s">
        <v>162</v>
      </c>
      <c r="D51" s="9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10</v>
      </c>
      <c r="B52" s="5" t="s">
        <v>2220</v>
      </c>
      <c r="C52" s="5" t="s">
        <v>191</v>
      </c>
      <c r="D52" s="5" t="s">
        <v>192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18</v>
      </c>
      <c r="B53" s="5" t="s">
        <v>4378</v>
      </c>
      <c r="C53" s="5" t="s">
        <v>194</v>
      </c>
      <c r="D53" s="5" t="s">
        <v>192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9">
        <v>28</v>
      </c>
      <c r="B54" s="9" t="s">
        <v>178</v>
      </c>
      <c r="C54" s="9" t="s">
        <v>162</v>
      </c>
      <c r="D54" s="9" t="s">
        <v>192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AD192"/>
  <sheetViews>
    <sheetView workbookViewId="0"/>
  </sheetViews>
  <sheetFormatPr defaultRowHeight="14.5" x14ac:dyDescent="0.35"/>
  <cols>
    <col min="1" max="1" width="58" customWidth="1"/>
    <col min="2" max="2" width="27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4379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76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344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1610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1190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8743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4787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16573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2192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444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475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261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4380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289</v>
      </c>
      <c r="C22" s="5" t="s">
        <v>4381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289</v>
      </c>
      <c r="C23" s="5" t="s">
        <v>4382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289</v>
      </c>
      <c r="C24" s="5" t="s">
        <v>4383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3</v>
      </c>
      <c r="B25" s="5" t="s">
        <v>1419</v>
      </c>
      <c r="C25" s="5" t="s">
        <v>4384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289</v>
      </c>
      <c r="C26" s="5" t="s">
        <v>4385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289</v>
      </c>
      <c r="C27" s="5" t="s">
        <v>4386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4265</v>
      </c>
      <c r="C28" s="5" t="s">
        <v>4387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289</v>
      </c>
      <c r="C29" s="5" t="s">
        <v>4388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289</v>
      </c>
      <c r="C30" s="5" t="s">
        <v>4389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289</v>
      </c>
      <c r="C31" s="5" t="s">
        <v>4390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4265</v>
      </c>
      <c r="C32" s="5" t="s">
        <v>4391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289</v>
      </c>
      <c r="C33" s="5" t="s">
        <v>4392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3</v>
      </c>
      <c r="B34" s="5" t="s">
        <v>1419</v>
      </c>
      <c r="C34" s="5" t="s">
        <v>4393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4</v>
      </c>
      <c r="B35" s="5" t="s">
        <v>4271</v>
      </c>
      <c r="C35" s="5" t="s">
        <v>4394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4265</v>
      </c>
      <c r="C36" s="5" t="s">
        <v>4395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4</v>
      </c>
      <c r="B37" s="5" t="s">
        <v>4271</v>
      </c>
      <c r="C37" s="5" t="s">
        <v>4396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289</v>
      </c>
      <c r="C38" s="5" t="s">
        <v>4397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289</v>
      </c>
      <c r="C39" s="5" t="s">
        <v>4398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4265</v>
      </c>
      <c r="C40" s="5" t="s">
        <v>4399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289</v>
      </c>
      <c r="C41" s="5" t="s">
        <v>4400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3</v>
      </c>
      <c r="B42" s="5" t="s">
        <v>1419</v>
      </c>
      <c r="C42" s="5" t="s">
        <v>4401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289</v>
      </c>
      <c r="C43" s="5" t="s">
        <v>4402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2</v>
      </c>
      <c r="B44" s="5" t="s">
        <v>4265</v>
      </c>
      <c r="C44" s="5" t="s">
        <v>4403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289</v>
      </c>
      <c r="C45" s="5" t="s">
        <v>4404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289</v>
      </c>
      <c r="C46" s="5" t="s">
        <v>4405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289</v>
      </c>
      <c r="C47" s="5" t="s">
        <v>4406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289</v>
      </c>
      <c r="C48" s="5" t="s">
        <v>4407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2</v>
      </c>
      <c r="B49" s="5" t="s">
        <v>4265</v>
      </c>
      <c r="C49" s="5" t="s">
        <v>4408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289</v>
      </c>
      <c r="C50" s="5" t="s">
        <v>4409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289</v>
      </c>
      <c r="C51" s="5" t="s">
        <v>4410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3</v>
      </c>
      <c r="B52" s="5" t="s">
        <v>1419</v>
      </c>
      <c r="C52" s="5" t="s">
        <v>4411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</v>
      </c>
      <c r="B53" s="5" t="s">
        <v>289</v>
      </c>
      <c r="C53" s="5" t="s">
        <v>4412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</v>
      </c>
      <c r="B54" s="5" t="s">
        <v>289</v>
      </c>
      <c r="C54" s="5" t="s">
        <v>4413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2</v>
      </c>
      <c r="B55" s="5" t="s">
        <v>4265</v>
      </c>
      <c r="C55" s="5" t="s">
        <v>4414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</v>
      </c>
      <c r="B56" s="5" t="s">
        <v>289</v>
      </c>
      <c r="C56" s="5" t="s">
        <v>4415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289</v>
      </c>
      <c r="C57" s="5" t="s">
        <v>4416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</v>
      </c>
      <c r="B58" s="5" t="s">
        <v>289</v>
      </c>
      <c r="C58" s="5" t="s">
        <v>4417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2</v>
      </c>
      <c r="B59" s="5" t="s">
        <v>4265</v>
      </c>
      <c r="C59" s="5" t="s">
        <v>4418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2</v>
      </c>
      <c r="B60" s="5" t="s">
        <v>4265</v>
      </c>
      <c r="C60" s="5" t="s">
        <v>4419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12</v>
      </c>
      <c r="B61" s="5" t="s">
        <v>4420</v>
      </c>
      <c r="C61" s="5" t="s">
        <v>4421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6</v>
      </c>
      <c r="B62" s="5" t="s">
        <v>1421</v>
      </c>
      <c r="C62" s="5" t="s">
        <v>4422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5</v>
      </c>
      <c r="B63" s="5" t="s">
        <v>4273</v>
      </c>
      <c r="C63" s="5" t="s">
        <v>4423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6</v>
      </c>
      <c r="B64" s="5" t="s">
        <v>1421</v>
      </c>
      <c r="C64" s="5" t="s">
        <v>4424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4</v>
      </c>
      <c r="B65" s="5" t="s">
        <v>4271</v>
      </c>
      <c r="C65" s="5" t="s">
        <v>4425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1</v>
      </c>
      <c r="B66" s="5" t="s">
        <v>289</v>
      </c>
      <c r="C66" s="5" t="s">
        <v>4426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1</v>
      </c>
      <c r="B67" s="5" t="s">
        <v>289</v>
      </c>
      <c r="C67" s="5" t="s">
        <v>4427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2</v>
      </c>
      <c r="B68" s="5" t="s">
        <v>4265</v>
      </c>
      <c r="C68" s="5" t="s">
        <v>4428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2</v>
      </c>
      <c r="B69" s="5" t="s">
        <v>4265</v>
      </c>
      <c r="C69" s="5" t="s">
        <v>4429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6</v>
      </c>
      <c r="B70" s="5" t="s">
        <v>1421</v>
      </c>
      <c r="C70" s="5" t="s">
        <v>4430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7</v>
      </c>
      <c r="B71" s="5" t="s">
        <v>1980</v>
      </c>
      <c r="C71" s="5" t="s">
        <v>4431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3</v>
      </c>
      <c r="B72" s="5" t="s">
        <v>1419</v>
      </c>
      <c r="C72" s="5" t="s">
        <v>4432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5</v>
      </c>
      <c r="B73" s="5" t="s">
        <v>4273</v>
      </c>
      <c r="C73" s="5" t="s">
        <v>4433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6</v>
      </c>
      <c r="B74" s="5" t="s">
        <v>1421</v>
      </c>
      <c r="C74" s="5" t="s">
        <v>4434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1</v>
      </c>
      <c r="B75" s="5" t="s">
        <v>289</v>
      </c>
      <c r="C75" s="5" t="s">
        <v>4435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3</v>
      </c>
      <c r="B76" s="5" t="s">
        <v>1419</v>
      </c>
      <c r="C76" s="5" t="s">
        <v>4436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9</v>
      </c>
      <c r="B77" s="5" t="s">
        <v>3820</v>
      </c>
      <c r="C77" s="5" t="s">
        <v>4437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2</v>
      </c>
      <c r="B78" s="5" t="s">
        <v>4265</v>
      </c>
      <c r="C78" s="5" t="s">
        <v>4438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6</v>
      </c>
      <c r="B79" s="5" t="s">
        <v>1421</v>
      </c>
      <c r="C79" s="5" t="s">
        <v>4439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6</v>
      </c>
      <c r="B80" s="5" t="s">
        <v>1421</v>
      </c>
      <c r="C80" s="5" t="s">
        <v>4440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3</v>
      </c>
      <c r="B81" s="5" t="s">
        <v>1419</v>
      </c>
      <c r="C81" s="5" t="s">
        <v>4441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2</v>
      </c>
      <c r="B82" s="5" t="s">
        <v>4265</v>
      </c>
      <c r="C82" s="5" t="s">
        <v>4442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2</v>
      </c>
      <c r="B83" s="5" t="s">
        <v>4265</v>
      </c>
      <c r="C83" s="5" t="s">
        <v>4443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8</v>
      </c>
      <c r="B84" s="5" t="s">
        <v>4444</v>
      </c>
      <c r="C84" s="5" t="s">
        <v>4445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1</v>
      </c>
      <c r="B85" s="5" t="s">
        <v>289</v>
      </c>
      <c r="C85" s="5" t="s">
        <v>4446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5</v>
      </c>
      <c r="B86" s="5" t="s">
        <v>4273</v>
      </c>
      <c r="C86" s="5" t="s">
        <v>4447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7</v>
      </c>
      <c r="B87" s="5" t="s">
        <v>1980</v>
      </c>
      <c r="C87" s="5" t="s">
        <v>4448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7</v>
      </c>
      <c r="B88" s="5" t="s">
        <v>1980</v>
      </c>
      <c r="C88" s="5" t="s">
        <v>4449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2</v>
      </c>
      <c r="B89" s="5" t="s">
        <v>4265</v>
      </c>
      <c r="C89" s="5" t="s">
        <v>4450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3</v>
      </c>
      <c r="B90" s="5" t="s">
        <v>1419</v>
      </c>
      <c r="C90" s="5" t="s">
        <v>4451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5</v>
      </c>
      <c r="B91" s="5" t="s">
        <v>4273</v>
      </c>
      <c r="C91" s="5" t="s">
        <v>4452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2</v>
      </c>
      <c r="B92" s="5" t="s">
        <v>4265</v>
      </c>
      <c r="C92" s="5" t="s">
        <v>4453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3</v>
      </c>
      <c r="B93" s="5" t="s">
        <v>1419</v>
      </c>
      <c r="C93" s="5" t="s">
        <v>4454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2</v>
      </c>
      <c r="B94" s="5" t="s">
        <v>4265</v>
      </c>
      <c r="C94" s="5" t="s">
        <v>4455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3</v>
      </c>
      <c r="B95" s="5" t="s">
        <v>1419</v>
      </c>
      <c r="C95" s="5" t="s">
        <v>4456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1</v>
      </c>
      <c r="B96" s="5" t="s">
        <v>289</v>
      </c>
      <c r="C96" s="5" t="s">
        <v>4457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1</v>
      </c>
      <c r="B97" s="5" t="s">
        <v>289</v>
      </c>
      <c r="C97" s="5" t="s">
        <v>4458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1</v>
      </c>
      <c r="B98" s="5" t="s">
        <v>289</v>
      </c>
      <c r="C98" s="5" t="s">
        <v>4459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2</v>
      </c>
      <c r="B99" s="5" t="s">
        <v>4265</v>
      </c>
      <c r="C99" s="5" t="s">
        <v>4460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1</v>
      </c>
      <c r="B100" s="5" t="s">
        <v>289</v>
      </c>
      <c r="C100" s="5" t="s">
        <v>4461</v>
      </c>
      <c r="D100" s="5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1</v>
      </c>
      <c r="B101" s="5" t="s">
        <v>289</v>
      </c>
      <c r="C101" s="5" t="s">
        <v>4462</v>
      </c>
      <c r="D101" s="5" t="s">
        <v>134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1</v>
      </c>
      <c r="B102" s="5" t="s">
        <v>289</v>
      </c>
      <c r="C102" s="5" t="s">
        <v>4463</v>
      </c>
      <c r="D102" s="5" t="s">
        <v>134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2</v>
      </c>
      <c r="B103" s="5" t="s">
        <v>4265</v>
      </c>
      <c r="C103" s="5" t="s">
        <v>4464</v>
      </c>
      <c r="D103" s="5" t="s">
        <v>134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1</v>
      </c>
      <c r="B104" s="5" t="s">
        <v>289</v>
      </c>
      <c r="C104" s="5" t="s">
        <v>4465</v>
      </c>
      <c r="D104" s="5" t="s">
        <v>134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6</v>
      </c>
      <c r="B105" s="5" t="s">
        <v>1421</v>
      </c>
      <c r="C105" s="5" t="s">
        <v>4466</v>
      </c>
      <c r="D105" s="5" t="s">
        <v>134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1</v>
      </c>
      <c r="B106" s="5" t="s">
        <v>289</v>
      </c>
      <c r="C106" s="5" t="s">
        <v>4467</v>
      </c>
      <c r="D106" s="5" t="s">
        <v>134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1</v>
      </c>
      <c r="B107" s="5" t="s">
        <v>289</v>
      </c>
      <c r="C107" s="5" t="s">
        <v>4468</v>
      </c>
      <c r="D107" s="5" t="s">
        <v>134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1</v>
      </c>
      <c r="B108" s="5" t="s">
        <v>289</v>
      </c>
      <c r="C108" s="5" t="s">
        <v>4469</v>
      </c>
      <c r="D108" s="5" t="s">
        <v>134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1</v>
      </c>
      <c r="B109" s="5" t="s">
        <v>289</v>
      </c>
      <c r="C109" s="5" t="s">
        <v>4470</v>
      </c>
      <c r="D109" s="5" t="s">
        <v>134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1</v>
      </c>
      <c r="B110" s="5" t="s">
        <v>289</v>
      </c>
      <c r="C110" s="5" t="s">
        <v>4471</v>
      </c>
      <c r="D110" s="5" t="s">
        <v>134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1</v>
      </c>
      <c r="B111" s="5" t="s">
        <v>289</v>
      </c>
      <c r="C111" s="5" t="s">
        <v>4472</v>
      </c>
      <c r="D111" s="5" t="s">
        <v>134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4</v>
      </c>
      <c r="B112" s="5" t="s">
        <v>4271</v>
      </c>
      <c r="C112" s="5" t="s">
        <v>4473</v>
      </c>
      <c r="D112" s="5" t="s">
        <v>134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5">
        <v>3</v>
      </c>
      <c r="B113" s="5" t="s">
        <v>1419</v>
      </c>
      <c r="C113" s="5" t="s">
        <v>4474</v>
      </c>
      <c r="D113" s="5" t="s">
        <v>134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5">
        <v>1</v>
      </c>
      <c r="B114" s="5" t="s">
        <v>289</v>
      </c>
      <c r="C114" s="5" t="s">
        <v>4475</v>
      </c>
      <c r="D114" s="5" t="s">
        <v>134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3</v>
      </c>
      <c r="B115" s="5" t="s">
        <v>1419</v>
      </c>
      <c r="C115" s="5" t="s">
        <v>4476</v>
      </c>
      <c r="D115" s="5" t="s">
        <v>134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5">
        <v>3</v>
      </c>
      <c r="B116" s="5" t="s">
        <v>1419</v>
      </c>
      <c r="C116" s="5" t="s">
        <v>4477</v>
      </c>
      <c r="D116" s="5" t="s">
        <v>134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5">
        <v>1</v>
      </c>
      <c r="B117" s="5" t="s">
        <v>289</v>
      </c>
      <c r="C117" s="5" t="s">
        <v>4478</v>
      </c>
      <c r="D117" s="5" t="s">
        <v>134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5">
        <v>2</v>
      </c>
      <c r="B118" s="5" t="s">
        <v>4265</v>
      </c>
      <c r="C118" s="5" t="s">
        <v>4479</v>
      </c>
      <c r="D118" s="5" t="s">
        <v>134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5">
        <v>3</v>
      </c>
      <c r="B119" s="5" t="s">
        <v>1419</v>
      </c>
      <c r="C119" s="5" t="s">
        <v>4480</v>
      </c>
      <c r="D119" s="5" t="s">
        <v>134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5">
        <v>3</v>
      </c>
      <c r="B120" s="5" t="s">
        <v>1419</v>
      </c>
      <c r="C120" s="5" t="s">
        <v>4481</v>
      </c>
      <c r="D120" s="5" t="s">
        <v>134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5">
        <v>1</v>
      </c>
      <c r="B121" s="5" t="s">
        <v>289</v>
      </c>
      <c r="C121" s="5" t="s">
        <v>4482</v>
      </c>
      <c r="D121" s="5" t="s">
        <v>134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35">
      <c r="A122" s="5">
        <v>4</v>
      </c>
      <c r="B122" s="5" t="s">
        <v>4271</v>
      </c>
      <c r="C122" s="5" t="s">
        <v>4483</v>
      </c>
      <c r="D122" s="5" t="s">
        <v>134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35">
      <c r="A123" s="5">
        <v>3</v>
      </c>
      <c r="B123" s="5" t="s">
        <v>1419</v>
      </c>
      <c r="C123" s="5" t="s">
        <v>4484</v>
      </c>
      <c r="D123" s="5" t="s">
        <v>134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x14ac:dyDescent="0.35">
      <c r="A124" s="5">
        <v>1</v>
      </c>
      <c r="B124" s="5" t="s">
        <v>289</v>
      </c>
      <c r="C124" s="5" t="s">
        <v>4485</v>
      </c>
      <c r="D124" s="5" t="s">
        <v>134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x14ac:dyDescent="0.35">
      <c r="A125" s="5">
        <v>2</v>
      </c>
      <c r="B125" s="5" t="s">
        <v>4265</v>
      </c>
      <c r="C125" s="5" t="s">
        <v>4486</v>
      </c>
      <c r="D125" s="5" t="s">
        <v>134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x14ac:dyDescent="0.35">
      <c r="A126" s="5">
        <v>1</v>
      </c>
      <c r="B126" s="5" t="s">
        <v>289</v>
      </c>
      <c r="C126" s="5" t="s">
        <v>4487</v>
      </c>
      <c r="D126" s="5" t="s">
        <v>134</v>
      </c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x14ac:dyDescent="0.35">
      <c r="A127" s="5">
        <v>1</v>
      </c>
      <c r="B127" s="5" t="s">
        <v>289</v>
      </c>
      <c r="C127" s="5" t="s">
        <v>4488</v>
      </c>
      <c r="D127" s="5" t="s">
        <v>134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x14ac:dyDescent="0.35">
      <c r="A128" s="5">
        <v>2</v>
      </c>
      <c r="B128" s="5" t="s">
        <v>4265</v>
      </c>
      <c r="C128" s="5" t="s">
        <v>4489</v>
      </c>
      <c r="D128" s="5" t="s">
        <v>134</v>
      </c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x14ac:dyDescent="0.35">
      <c r="A129" s="5">
        <v>1</v>
      </c>
      <c r="B129" s="5" t="s">
        <v>289</v>
      </c>
      <c r="C129" s="5" t="s">
        <v>4490</v>
      </c>
      <c r="D129" s="5" t="s">
        <v>134</v>
      </c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x14ac:dyDescent="0.35">
      <c r="A130" s="5">
        <v>1</v>
      </c>
      <c r="B130" s="5" t="s">
        <v>289</v>
      </c>
      <c r="C130" s="5" t="s">
        <v>4491</v>
      </c>
      <c r="D130" s="5" t="s">
        <v>134</v>
      </c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x14ac:dyDescent="0.35">
      <c r="A131" s="5">
        <v>1</v>
      </c>
      <c r="B131" s="5" t="s">
        <v>289</v>
      </c>
      <c r="C131" s="5" t="s">
        <v>4492</v>
      </c>
      <c r="D131" s="5" t="s">
        <v>134</v>
      </c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x14ac:dyDescent="0.35">
      <c r="A132" s="5">
        <v>1</v>
      </c>
      <c r="B132" s="5" t="s">
        <v>289</v>
      </c>
      <c r="C132" s="5" t="s">
        <v>4493</v>
      </c>
      <c r="D132" s="5" t="s">
        <v>134</v>
      </c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x14ac:dyDescent="0.35">
      <c r="A133" s="5">
        <v>4</v>
      </c>
      <c r="B133" s="5" t="s">
        <v>4271</v>
      </c>
      <c r="C133" s="5" t="s">
        <v>4494</v>
      </c>
      <c r="D133" s="5" t="s">
        <v>134</v>
      </c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x14ac:dyDescent="0.35">
      <c r="A134" s="5">
        <v>1</v>
      </c>
      <c r="B134" s="5" t="s">
        <v>289</v>
      </c>
      <c r="C134" s="5" t="s">
        <v>3751</v>
      </c>
      <c r="D134" s="5" t="s">
        <v>134</v>
      </c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x14ac:dyDescent="0.35">
      <c r="A135" s="5">
        <v>1</v>
      </c>
      <c r="B135" s="5" t="s">
        <v>289</v>
      </c>
      <c r="C135" s="5" t="s">
        <v>4495</v>
      </c>
      <c r="D135" s="5" t="s">
        <v>134</v>
      </c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x14ac:dyDescent="0.35">
      <c r="A136" s="5">
        <v>7</v>
      </c>
      <c r="B136" s="5" t="s">
        <v>1980</v>
      </c>
      <c r="C136" s="5" t="s">
        <v>4496</v>
      </c>
      <c r="D136" s="5" t="s">
        <v>134</v>
      </c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x14ac:dyDescent="0.35">
      <c r="A137" s="5">
        <v>1</v>
      </c>
      <c r="B137" s="5" t="s">
        <v>289</v>
      </c>
      <c r="C137" s="5" t="s">
        <v>4497</v>
      </c>
      <c r="D137" s="5" t="s">
        <v>134</v>
      </c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x14ac:dyDescent="0.35">
      <c r="A138" s="5">
        <v>2</v>
      </c>
      <c r="B138" s="5" t="s">
        <v>4265</v>
      </c>
      <c r="C138" s="5" t="s">
        <v>4498</v>
      </c>
      <c r="D138" s="5" t="s">
        <v>134</v>
      </c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x14ac:dyDescent="0.35">
      <c r="A139" s="5">
        <v>4</v>
      </c>
      <c r="B139" s="5" t="s">
        <v>4271</v>
      </c>
      <c r="C139" s="5" t="s">
        <v>4499</v>
      </c>
      <c r="D139" s="5" t="s">
        <v>134</v>
      </c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x14ac:dyDescent="0.35">
      <c r="A140" s="5">
        <v>5</v>
      </c>
      <c r="B140" s="5" t="s">
        <v>4273</v>
      </c>
      <c r="C140" s="5" t="s">
        <v>4500</v>
      </c>
      <c r="D140" s="5" t="s">
        <v>134</v>
      </c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x14ac:dyDescent="0.35">
      <c r="A141" s="5">
        <v>1</v>
      </c>
      <c r="B141" s="5" t="s">
        <v>289</v>
      </c>
      <c r="C141" s="5" t="s">
        <v>4501</v>
      </c>
      <c r="D141" s="5" t="s">
        <v>134</v>
      </c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x14ac:dyDescent="0.35">
      <c r="A142" s="5">
        <v>1</v>
      </c>
      <c r="B142" s="5" t="s">
        <v>289</v>
      </c>
      <c r="C142" s="5" t="s">
        <v>4502</v>
      </c>
      <c r="D142" s="5" t="s">
        <v>134</v>
      </c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x14ac:dyDescent="0.35">
      <c r="A143" s="5">
        <v>2</v>
      </c>
      <c r="B143" s="5" t="s">
        <v>4265</v>
      </c>
      <c r="C143" s="5" t="s">
        <v>4503</v>
      </c>
      <c r="D143" s="5" t="s">
        <v>134</v>
      </c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x14ac:dyDescent="0.35">
      <c r="A144" s="5">
        <v>1</v>
      </c>
      <c r="B144" s="5" t="s">
        <v>289</v>
      </c>
      <c r="C144" s="5" t="s">
        <v>4504</v>
      </c>
      <c r="D144" s="5" t="s">
        <v>134</v>
      </c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x14ac:dyDescent="0.35">
      <c r="A145" s="5">
        <v>4</v>
      </c>
      <c r="B145" s="5" t="s">
        <v>4271</v>
      </c>
      <c r="C145" s="5" t="s">
        <v>4505</v>
      </c>
      <c r="D145" s="5" t="s">
        <v>134</v>
      </c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x14ac:dyDescent="0.35">
      <c r="A146" s="5">
        <v>4</v>
      </c>
      <c r="B146" s="5" t="s">
        <v>4271</v>
      </c>
      <c r="C146" s="5" t="s">
        <v>4506</v>
      </c>
      <c r="D146" s="5" t="s">
        <v>134</v>
      </c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x14ac:dyDescent="0.35">
      <c r="A147" s="5">
        <v>1</v>
      </c>
      <c r="B147" s="5" t="s">
        <v>289</v>
      </c>
      <c r="C147" s="5" t="s">
        <v>4507</v>
      </c>
      <c r="D147" s="5" t="s">
        <v>134</v>
      </c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x14ac:dyDescent="0.35">
      <c r="A148" s="5">
        <v>1</v>
      </c>
      <c r="B148" s="5" t="s">
        <v>289</v>
      </c>
      <c r="C148" s="5" t="s">
        <v>4508</v>
      </c>
      <c r="D148" s="5" t="s">
        <v>134</v>
      </c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x14ac:dyDescent="0.35">
      <c r="A149" s="5">
        <v>2</v>
      </c>
      <c r="B149" s="5" t="s">
        <v>4265</v>
      </c>
      <c r="C149" s="5" t="s">
        <v>4509</v>
      </c>
      <c r="D149" s="5" t="s">
        <v>134</v>
      </c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x14ac:dyDescent="0.35">
      <c r="A150" s="5">
        <v>2</v>
      </c>
      <c r="B150" s="5" t="s">
        <v>4265</v>
      </c>
      <c r="C150" s="5" t="s">
        <v>4510</v>
      </c>
      <c r="D150" s="5" t="s">
        <v>134</v>
      </c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x14ac:dyDescent="0.35">
      <c r="A151" s="5">
        <v>1</v>
      </c>
      <c r="B151" s="5" t="s">
        <v>289</v>
      </c>
      <c r="C151" s="5" t="s">
        <v>4511</v>
      </c>
      <c r="D151" s="5" t="s">
        <v>134</v>
      </c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x14ac:dyDescent="0.35">
      <c r="A152" s="5">
        <v>1</v>
      </c>
      <c r="B152" s="5" t="s">
        <v>289</v>
      </c>
      <c r="C152" s="5" t="s">
        <v>4512</v>
      </c>
      <c r="D152" s="5" t="s">
        <v>134</v>
      </c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x14ac:dyDescent="0.35">
      <c r="A153" s="5">
        <v>1</v>
      </c>
      <c r="B153" s="5" t="s">
        <v>289</v>
      </c>
      <c r="C153" s="5" t="s">
        <v>4513</v>
      </c>
      <c r="D153" s="5" t="s">
        <v>134</v>
      </c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x14ac:dyDescent="0.35">
      <c r="A154" s="5">
        <v>2</v>
      </c>
      <c r="B154" s="5" t="s">
        <v>4265</v>
      </c>
      <c r="C154" s="5" t="s">
        <v>4514</v>
      </c>
      <c r="D154" s="5" t="s">
        <v>134</v>
      </c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x14ac:dyDescent="0.35">
      <c r="A155" s="5">
        <v>1</v>
      </c>
      <c r="B155" s="5" t="s">
        <v>289</v>
      </c>
      <c r="C155" s="5" t="s">
        <v>4515</v>
      </c>
      <c r="D155" s="5" t="s">
        <v>134</v>
      </c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x14ac:dyDescent="0.35">
      <c r="A156" s="5">
        <v>2</v>
      </c>
      <c r="B156" s="5" t="s">
        <v>4265</v>
      </c>
      <c r="C156" s="5" t="s">
        <v>4516</v>
      </c>
      <c r="D156" s="5" t="s">
        <v>134</v>
      </c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x14ac:dyDescent="0.35">
      <c r="A157" s="5">
        <v>2</v>
      </c>
      <c r="B157" s="5" t="s">
        <v>4265</v>
      </c>
      <c r="C157" s="5" t="s">
        <v>4517</v>
      </c>
      <c r="D157" s="5" t="s">
        <v>134</v>
      </c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x14ac:dyDescent="0.35">
      <c r="A158" s="5">
        <v>2</v>
      </c>
      <c r="B158" s="5" t="s">
        <v>4265</v>
      </c>
      <c r="C158" s="5" t="s">
        <v>4518</v>
      </c>
      <c r="D158" s="5" t="s">
        <v>134</v>
      </c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x14ac:dyDescent="0.35">
      <c r="A159" s="5">
        <v>1</v>
      </c>
      <c r="B159" s="5" t="s">
        <v>289</v>
      </c>
      <c r="C159" s="5" t="s">
        <v>4519</v>
      </c>
      <c r="D159" s="5" t="s">
        <v>134</v>
      </c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x14ac:dyDescent="0.35">
      <c r="A160" s="5">
        <v>2</v>
      </c>
      <c r="B160" s="5" t="s">
        <v>4265</v>
      </c>
      <c r="C160" s="5" t="s">
        <v>4520</v>
      </c>
      <c r="D160" s="5" t="s">
        <v>134</v>
      </c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x14ac:dyDescent="0.35">
      <c r="A161" s="5">
        <v>1</v>
      </c>
      <c r="B161" s="5" t="s">
        <v>289</v>
      </c>
      <c r="C161" s="5" t="s">
        <v>4521</v>
      </c>
      <c r="D161" s="5" t="s">
        <v>134</v>
      </c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x14ac:dyDescent="0.35">
      <c r="A162" s="5">
        <v>2</v>
      </c>
      <c r="B162" s="5" t="s">
        <v>4265</v>
      </c>
      <c r="C162" s="5" t="s">
        <v>4522</v>
      </c>
      <c r="D162" s="5" t="s">
        <v>134</v>
      </c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x14ac:dyDescent="0.35">
      <c r="A163" s="5">
        <v>1</v>
      </c>
      <c r="B163" s="5" t="s">
        <v>289</v>
      </c>
      <c r="C163" s="5" t="s">
        <v>4523</v>
      </c>
      <c r="D163" s="5" t="s">
        <v>134</v>
      </c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x14ac:dyDescent="0.35">
      <c r="A164" s="5">
        <v>1</v>
      </c>
      <c r="B164" s="5" t="s">
        <v>289</v>
      </c>
      <c r="C164" s="5" t="s">
        <v>4524</v>
      </c>
      <c r="D164" s="5" t="s">
        <v>134</v>
      </c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x14ac:dyDescent="0.35">
      <c r="A165" s="5">
        <v>1</v>
      </c>
      <c r="B165" s="5" t="s">
        <v>289</v>
      </c>
      <c r="C165" s="5" t="s">
        <v>4525</v>
      </c>
      <c r="D165" s="5" t="s">
        <v>134</v>
      </c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x14ac:dyDescent="0.35">
      <c r="A166" s="5">
        <v>2</v>
      </c>
      <c r="B166" s="5" t="s">
        <v>4265</v>
      </c>
      <c r="C166" s="5" t="s">
        <v>4526</v>
      </c>
      <c r="D166" s="5" t="s">
        <v>134</v>
      </c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1:30" x14ac:dyDescent="0.35">
      <c r="A167" s="5">
        <v>1</v>
      </c>
      <c r="B167" s="5" t="s">
        <v>289</v>
      </c>
      <c r="C167" s="5" t="s">
        <v>4527</v>
      </c>
      <c r="D167" s="5" t="s">
        <v>134</v>
      </c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x14ac:dyDescent="0.35">
      <c r="A168" s="5">
        <v>1</v>
      </c>
      <c r="B168" s="5" t="s">
        <v>289</v>
      </c>
      <c r="C168" s="5" t="s">
        <v>3392</v>
      </c>
      <c r="D168" s="5" t="s">
        <v>134</v>
      </c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x14ac:dyDescent="0.35">
      <c r="A169" s="9">
        <v>344</v>
      </c>
      <c r="B169" s="9" t="s">
        <v>4528</v>
      </c>
      <c r="C169" s="9" t="s">
        <v>162</v>
      </c>
      <c r="D169" s="9" t="s">
        <v>134</v>
      </c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1:30" x14ac:dyDescent="0.35">
      <c r="A170" s="5">
        <v>283</v>
      </c>
      <c r="B170" s="5" t="s">
        <v>4529</v>
      </c>
      <c r="C170" s="5" t="s">
        <v>164</v>
      </c>
      <c r="D170" s="5" t="s">
        <v>165</v>
      </c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x14ac:dyDescent="0.35">
      <c r="A171" s="5">
        <v>9</v>
      </c>
      <c r="B171" s="5" t="s">
        <v>3820</v>
      </c>
      <c r="C171" s="5" t="s">
        <v>166</v>
      </c>
      <c r="D171" s="5" t="s">
        <v>165</v>
      </c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x14ac:dyDescent="0.35">
      <c r="A172" s="5">
        <v>12</v>
      </c>
      <c r="B172" s="5" t="s">
        <v>4420</v>
      </c>
      <c r="C172" s="5" t="s">
        <v>167</v>
      </c>
      <c r="D172" s="5" t="s">
        <v>165</v>
      </c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1:30" x14ac:dyDescent="0.35">
      <c r="A173" s="5">
        <v>29</v>
      </c>
      <c r="B173" s="5" t="s">
        <v>4530</v>
      </c>
      <c r="C173" s="5" t="s">
        <v>168</v>
      </c>
      <c r="D173" s="5" t="s">
        <v>165</v>
      </c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x14ac:dyDescent="0.35">
      <c r="A174" s="5">
        <v>3</v>
      </c>
      <c r="B174" s="5" t="s">
        <v>1419</v>
      </c>
      <c r="C174" s="5" t="s">
        <v>3815</v>
      </c>
      <c r="D174" s="5" t="s">
        <v>165</v>
      </c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x14ac:dyDescent="0.35">
      <c r="A175" s="5">
        <v>3</v>
      </c>
      <c r="B175" s="5" t="s">
        <v>1419</v>
      </c>
      <c r="C175" s="5" t="s">
        <v>250</v>
      </c>
      <c r="D175" s="5" t="s">
        <v>165</v>
      </c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1:30" x14ac:dyDescent="0.35">
      <c r="A176" s="5">
        <v>5</v>
      </c>
      <c r="B176" s="5" t="s">
        <v>4273</v>
      </c>
      <c r="C176" s="5" t="s">
        <v>277</v>
      </c>
      <c r="D176" s="5" t="s">
        <v>165</v>
      </c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x14ac:dyDescent="0.35">
      <c r="A177" s="9">
        <v>344</v>
      </c>
      <c r="B177" s="9" t="s">
        <v>178</v>
      </c>
      <c r="C177" s="9" t="s">
        <v>162</v>
      </c>
      <c r="D177" s="9" t="s">
        <v>165</v>
      </c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x14ac:dyDescent="0.35">
      <c r="A178" s="5">
        <v>11</v>
      </c>
      <c r="B178" s="5" t="s">
        <v>4531</v>
      </c>
      <c r="C178" s="5" t="s">
        <v>170</v>
      </c>
      <c r="D178" s="5" t="s">
        <v>171</v>
      </c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1:30" x14ac:dyDescent="0.35">
      <c r="A179" s="5">
        <v>119</v>
      </c>
      <c r="B179" s="5" t="s">
        <v>4532</v>
      </c>
      <c r="C179" s="5" t="s">
        <v>173</v>
      </c>
      <c r="D179" s="5" t="s">
        <v>171</v>
      </c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x14ac:dyDescent="0.35">
      <c r="A180" s="5">
        <v>76</v>
      </c>
      <c r="B180" s="5" t="s">
        <v>4533</v>
      </c>
      <c r="C180" s="5" t="s">
        <v>175</v>
      </c>
      <c r="D180" s="5" t="s">
        <v>171</v>
      </c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x14ac:dyDescent="0.35">
      <c r="A181" s="5">
        <v>138</v>
      </c>
      <c r="B181" s="5" t="s">
        <v>4534</v>
      </c>
      <c r="C181" s="5" t="s">
        <v>177</v>
      </c>
      <c r="D181" s="5" t="s">
        <v>171</v>
      </c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1:30" x14ac:dyDescent="0.35">
      <c r="A182" s="9">
        <v>344</v>
      </c>
      <c r="B182" s="9" t="s">
        <v>178</v>
      </c>
      <c r="C182" s="9" t="s">
        <v>162</v>
      </c>
      <c r="D182" s="9" t="s">
        <v>171</v>
      </c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x14ac:dyDescent="0.35">
      <c r="A183" s="5">
        <v>197</v>
      </c>
      <c r="B183" s="5" t="s">
        <v>4535</v>
      </c>
      <c r="C183" s="5" t="s">
        <v>180</v>
      </c>
      <c r="D183" s="5" t="s">
        <v>181</v>
      </c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x14ac:dyDescent="0.35">
      <c r="A184" s="5">
        <v>62</v>
      </c>
      <c r="B184" s="5" t="s">
        <v>4536</v>
      </c>
      <c r="C184" s="5" t="s">
        <v>183</v>
      </c>
      <c r="D184" s="5" t="s">
        <v>181</v>
      </c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1:30" x14ac:dyDescent="0.35">
      <c r="A185" s="5">
        <v>40</v>
      </c>
      <c r="B185" s="5" t="s">
        <v>4537</v>
      </c>
      <c r="C185" s="5" t="s">
        <v>185</v>
      </c>
      <c r="D185" s="5" t="s">
        <v>181</v>
      </c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x14ac:dyDescent="0.35">
      <c r="A186" s="5">
        <v>18</v>
      </c>
      <c r="B186" s="5" t="s">
        <v>4538</v>
      </c>
      <c r="C186" s="5" t="s">
        <v>186</v>
      </c>
      <c r="D186" s="5" t="s">
        <v>181</v>
      </c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x14ac:dyDescent="0.35">
      <c r="A187" s="5">
        <v>10</v>
      </c>
      <c r="B187" s="5" t="s">
        <v>4539</v>
      </c>
      <c r="C187" s="5" t="s">
        <v>187</v>
      </c>
      <c r="D187" s="5" t="s">
        <v>181</v>
      </c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1:30" x14ac:dyDescent="0.35">
      <c r="A188" s="5">
        <v>17</v>
      </c>
      <c r="B188" s="5" t="s">
        <v>4540</v>
      </c>
      <c r="C188" s="5" t="s">
        <v>189</v>
      </c>
      <c r="D188" s="5" t="s">
        <v>181</v>
      </c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x14ac:dyDescent="0.35">
      <c r="A189" s="9">
        <v>344</v>
      </c>
      <c r="B189" s="9" t="s">
        <v>178</v>
      </c>
      <c r="C189" s="9" t="s">
        <v>162</v>
      </c>
      <c r="D189" s="9" t="s">
        <v>181</v>
      </c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x14ac:dyDescent="0.35">
      <c r="A190" s="5">
        <v>167</v>
      </c>
      <c r="B190" s="5" t="s">
        <v>4541</v>
      </c>
      <c r="C190" s="5" t="s">
        <v>191</v>
      </c>
      <c r="D190" s="5" t="s">
        <v>192</v>
      </c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1:30" x14ac:dyDescent="0.35">
      <c r="A191" s="5">
        <v>177</v>
      </c>
      <c r="B191" s="5" t="s">
        <v>4542</v>
      </c>
      <c r="C191" s="5" t="s">
        <v>194</v>
      </c>
      <c r="D191" s="5" t="s">
        <v>192</v>
      </c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x14ac:dyDescent="0.35">
      <c r="A192" s="9">
        <v>344</v>
      </c>
      <c r="B192" s="9" t="s">
        <v>178</v>
      </c>
      <c r="C192" s="9" t="s">
        <v>162</v>
      </c>
      <c r="D192" s="9" t="s">
        <v>192</v>
      </c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AD88"/>
  <sheetViews>
    <sheetView workbookViewId="0"/>
  </sheetViews>
  <sheetFormatPr defaultRowHeight="14.5" x14ac:dyDescent="0.35"/>
  <cols>
    <col min="1" max="1" width="56" customWidth="1"/>
    <col min="2" max="2" width="25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4543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77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89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1440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1303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6862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4297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14155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1723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260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4544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1386</v>
      </c>
      <c r="C22" s="5" t="s">
        <v>4545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1386</v>
      </c>
      <c r="C23" s="5" t="s">
        <v>4546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1386</v>
      </c>
      <c r="C24" s="5" t="s">
        <v>4547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1386</v>
      </c>
      <c r="C25" s="5" t="s">
        <v>4548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1376</v>
      </c>
      <c r="C26" s="5" t="s">
        <v>4549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1376</v>
      </c>
      <c r="C27" s="5" t="s">
        <v>4550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4</v>
      </c>
      <c r="B28" s="5" t="s">
        <v>1406</v>
      </c>
      <c r="C28" s="5" t="s">
        <v>4551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1386</v>
      </c>
      <c r="C29" s="5" t="s">
        <v>4552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1386</v>
      </c>
      <c r="C30" s="5" t="s">
        <v>4553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1386</v>
      </c>
      <c r="C31" s="5" t="s">
        <v>4554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1386</v>
      </c>
      <c r="C32" s="5" t="s">
        <v>4555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1386</v>
      </c>
      <c r="C33" s="5" t="s">
        <v>4556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6</v>
      </c>
      <c r="B34" s="5" t="s">
        <v>1380</v>
      </c>
      <c r="C34" s="5" t="s">
        <v>4557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1386</v>
      </c>
      <c r="C35" s="5" t="s">
        <v>4558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5</v>
      </c>
      <c r="B36" s="5" t="s">
        <v>1393</v>
      </c>
      <c r="C36" s="5" t="s">
        <v>4559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1376</v>
      </c>
      <c r="C37" s="5" t="s">
        <v>4560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3</v>
      </c>
      <c r="B38" s="5" t="s">
        <v>1407</v>
      </c>
      <c r="C38" s="5" t="s">
        <v>4561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3</v>
      </c>
      <c r="B39" s="5" t="s">
        <v>1407</v>
      </c>
      <c r="C39" s="5" t="s">
        <v>4562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1376</v>
      </c>
      <c r="C40" s="5" t="s">
        <v>4563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1386</v>
      </c>
      <c r="C41" s="5" t="s">
        <v>4564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1386</v>
      </c>
      <c r="C42" s="5" t="s">
        <v>4565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3</v>
      </c>
      <c r="B43" s="5" t="s">
        <v>1407</v>
      </c>
      <c r="C43" s="5" t="s">
        <v>4566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6</v>
      </c>
      <c r="B44" s="5" t="s">
        <v>1380</v>
      </c>
      <c r="C44" s="5" t="s">
        <v>4567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1386</v>
      </c>
      <c r="C45" s="5" t="s">
        <v>4568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1386</v>
      </c>
      <c r="C46" s="5" t="s">
        <v>4569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1386</v>
      </c>
      <c r="C47" s="5" t="s">
        <v>4570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4</v>
      </c>
      <c r="B48" s="5" t="s">
        <v>1406</v>
      </c>
      <c r="C48" s="5" t="s">
        <v>4571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2</v>
      </c>
      <c r="B49" s="5" t="s">
        <v>1376</v>
      </c>
      <c r="C49" s="5" t="s">
        <v>4572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3</v>
      </c>
      <c r="B50" s="5" t="s">
        <v>1407</v>
      </c>
      <c r="C50" s="5" t="s">
        <v>4573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1386</v>
      </c>
      <c r="C51" s="5" t="s">
        <v>4574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3</v>
      </c>
      <c r="B52" s="5" t="s">
        <v>1407</v>
      </c>
      <c r="C52" s="5" t="s">
        <v>4575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3</v>
      </c>
      <c r="B53" s="5" t="s">
        <v>1407</v>
      </c>
      <c r="C53" s="5" t="s">
        <v>4576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3</v>
      </c>
      <c r="B54" s="5" t="s">
        <v>1407</v>
      </c>
      <c r="C54" s="5" t="s">
        <v>4577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1386</v>
      </c>
      <c r="C55" s="5" t="s">
        <v>4578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</v>
      </c>
      <c r="B56" s="5" t="s">
        <v>1386</v>
      </c>
      <c r="C56" s="5" t="s">
        <v>4579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1386</v>
      </c>
      <c r="C57" s="5" t="s">
        <v>4580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2</v>
      </c>
      <c r="B58" s="5" t="s">
        <v>1376</v>
      </c>
      <c r="C58" s="5" t="s">
        <v>4581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2</v>
      </c>
      <c r="B59" s="5" t="s">
        <v>1376</v>
      </c>
      <c r="C59" s="5" t="s">
        <v>4582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</v>
      </c>
      <c r="B60" s="5" t="s">
        <v>1386</v>
      </c>
      <c r="C60" s="5" t="s">
        <v>4583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4</v>
      </c>
      <c r="B61" s="5" t="s">
        <v>1406</v>
      </c>
      <c r="C61" s="5" t="s">
        <v>4584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</v>
      </c>
      <c r="B62" s="5" t="s">
        <v>1386</v>
      </c>
      <c r="C62" s="5" t="s">
        <v>4585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2</v>
      </c>
      <c r="B63" s="5" t="s">
        <v>1376</v>
      </c>
      <c r="C63" s="5" t="s">
        <v>4586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1</v>
      </c>
      <c r="B64" s="5" t="s">
        <v>1386</v>
      </c>
      <c r="C64" s="5" t="s">
        <v>4587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1</v>
      </c>
      <c r="B65" s="5" t="s">
        <v>1386</v>
      </c>
      <c r="C65" s="5" t="s">
        <v>4588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9">
        <v>89</v>
      </c>
      <c r="B66" s="9" t="s">
        <v>4589</v>
      </c>
      <c r="C66" s="9" t="s">
        <v>162</v>
      </c>
      <c r="D66" s="9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66</v>
      </c>
      <c r="B67" s="5" t="s">
        <v>4590</v>
      </c>
      <c r="C67" s="5" t="s">
        <v>164</v>
      </c>
      <c r="D67" s="5" t="s">
        <v>165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2</v>
      </c>
      <c r="B68" s="5" t="s">
        <v>1376</v>
      </c>
      <c r="C68" s="5" t="s">
        <v>166</v>
      </c>
      <c r="D68" s="5" t="s">
        <v>165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3</v>
      </c>
      <c r="B69" s="5" t="s">
        <v>1407</v>
      </c>
      <c r="C69" s="5" t="s">
        <v>167</v>
      </c>
      <c r="D69" s="5" t="s">
        <v>165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15</v>
      </c>
      <c r="B70" s="5" t="s">
        <v>4591</v>
      </c>
      <c r="C70" s="5" t="s">
        <v>168</v>
      </c>
      <c r="D70" s="5" t="s">
        <v>165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2</v>
      </c>
      <c r="B71" s="5" t="s">
        <v>1376</v>
      </c>
      <c r="C71" s="5" t="s">
        <v>250</v>
      </c>
      <c r="D71" s="5" t="s">
        <v>165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1</v>
      </c>
      <c r="B72" s="5" t="s">
        <v>1386</v>
      </c>
      <c r="C72" s="5" t="s">
        <v>277</v>
      </c>
      <c r="D72" s="5" t="s">
        <v>165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9">
        <v>89</v>
      </c>
      <c r="B73" s="9" t="s">
        <v>178</v>
      </c>
      <c r="C73" s="9" t="s">
        <v>162</v>
      </c>
      <c r="D73" s="9" t="s">
        <v>165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2</v>
      </c>
      <c r="B74" s="5" t="s">
        <v>1376</v>
      </c>
      <c r="C74" s="5" t="s">
        <v>170</v>
      </c>
      <c r="D74" s="5" t="s">
        <v>171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23</v>
      </c>
      <c r="B75" s="5" t="s">
        <v>1400</v>
      </c>
      <c r="C75" s="5" t="s">
        <v>173</v>
      </c>
      <c r="D75" s="5" t="s">
        <v>171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21</v>
      </c>
      <c r="B76" s="5" t="s">
        <v>4592</v>
      </c>
      <c r="C76" s="5" t="s">
        <v>175</v>
      </c>
      <c r="D76" s="5" t="s">
        <v>171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43</v>
      </c>
      <c r="B77" s="5" t="s">
        <v>4593</v>
      </c>
      <c r="C77" s="5" t="s">
        <v>177</v>
      </c>
      <c r="D77" s="5" t="s">
        <v>171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9">
        <v>89</v>
      </c>
      <c r="B78" s="9" t="s">
        <v>178</v>
      </c>
      <c r="C78" s="9" t="s">
        <v>162</v>
      </c>
      <c r="D78" s="9" t="s">
        <v>171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39</v>
      </c>
      <c r="B79" s="5" t="s">
        <v>4594</v>
      </c>
      <c r="C79" s="5" t="s">
        <v>180</v>
      </c>
      <c r="D79" s="5" t="s">
        <v>181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18</v>
      </c>
      <c r="B80" s="5" t="s">
        <v>4595</v>
      </c>
      <c r="C80" s="5" t="s">
        <v>183</v>
      </c>
      <c r="D80" s="5" t="s">
        <v>181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17</v>
      </c>
      <c r="B81" s="5" t="s">
        <v>4596</v>
      </c>
      <c r="C81" s="5" t="s">
        <v>185</v>
      </c>
      <c r="D81" s="5" t="s">
        <v>181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9</v>
      </c>
      <c r="B82" s="5" t="s">
        <v>1378</v>
      </c>
      <c r="C82" s="5" t="s">
        <v>186</v>
      </c>
      <c r="D82" s="5" t="s">
        <v>181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4</v>
      </c>
      <c r="B83" s="5" t="s">
        <v>1406</v>
      </c>
      <c r="C83" s="5" t="s">
        <v>187</v>
      </c>
      <c r="D83" s="5" t="s">
        <v>181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2</v>
      </c>
      <c r="B84" s="5" t="s">
        <v>1376</v>
      </c>
      <c r="C84" s="5" t="s">
        <v>189</v>
      </c>
      <c r="D84" s="5" t="s">
        <v>181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9">
        <v>89</v>
      </c>
      <c r="B85" s="9" t="s">
        <v>255</v>
      </c>
      <c r="C85" s="9" t="s">
        <v>162</v>
      </c>
      <c r="D85" s="9" t="s">
        <v>181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50</v>
      </c>
      <c r="B86" s="5" t="s">
        <v>4597</v>
      </c>
      <c r="C86" s="5" t="s">
        <v>191</v>
      </c>
      <c r="D86" s="5" t="s">
        <v>192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39</v>
      </c>
      <c r="B87" s="5" t="s">
        <v>4594</v>
      </c>
      <c r="C87" s="5" t="s">
        <v>194</v>
      </c>
      <c r="D87" s="5" t="s">
        <v>192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9">
        <v>89</v>
      </c>
      <c r="B88" s="9" t="s">
        <v>178</v>
      </c>
      <c r="C88" s="9" t="s">
        <v>162</v>
      </c>
      <c r="D88" s="9" t="s">
        <v>192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AD54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4598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78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24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2180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1142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249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8558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5382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17511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2140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196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444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403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4599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3388</v>
      </c>
      <c r="C22" s="5" t="s">
        <v>4600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3388</v>
      </c>
      <c r="C23" s="5" t="s">
        <v>4601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5</v>
      </c>
      <c r="B24" s="5" t="s">
        <v>3828</v>
      </c>
      <c r="C24" s="5" t="s">
        <v>4602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1479</v>
      </c>
      <c r="C25" s="5" t="s">
        <v>4603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1479</v>
      </c>
      <c r="C26" s="5" t="s">
        <v>4604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1479</v>
      </c>
      <c r="C27" s="5" t="s">
        <v>4605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1479</v>
      </c>
      <c r="C28" s="5" t="s">
        <v>4606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2</v>
      </c>
      <c r="B29" s="5" t="s">
        <v>3388</v>
      </c>
      <c r="C29" s="5" t="s">
        <v>4607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3</v>
      </c>
      <c r="B30" s="5" t="s">
        <v>1509</v>
      </c>
      <c r="C30" s="5" t="s">
        <v>4608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3388</v>
      </c>
      <c r="C31" s="5" t="s">
        <v>4609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1479</v>
      </c>
      <c r="C32" s="5" t="s">
        <v>4610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1479</v>
      </c>
      <c r="C33" s="5" t="s">
        <v>4611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2</v>
      </c>
      <c r="B34" s="5" t="s">
        <v>3388</v>
      </c>
      <c r="C34" s="5" t="s">
        <v>4612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9">
        <v>24</v>
      </c>
      <c r="B35" s="9" t="s">
        <v>178</v>
      </c>
      <c r="C35" s="9" t="s">
        <v>162</v>
      </c>
      <c r="D35" s="9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21</v>
      </c>
      <c r="B36" s="5" t="s">
        <v>4613</v>
      </c>
      <c r="C36" s="5" t="s">
        <v>164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1479</v>
      </c>
      <c r="C37" s="5" t="s">
        <v>167</v>
      </c>
      <c r="D37" s="5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</v>
      </c>
      <c r="B38" s="5" t="s">
        <v>3388</v>
      </c>
      <c r="C38" s="5" t="s">
        <v>168</v>
      </c>
      <c r="D38" s="5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9">
        <v>24</v>
      </c>
      <c r="B39" s="9" t="s">
        <v>178</v>
      </c>
      <c r="C39" s="9" t="s">
        <v>162</v>
      </c>
      <c r="D39" s="9" t="s">
        <v>165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1479</v>
      </c>
      <c r="C40" s="5" t="s">
        <v>170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7</v>
      </c>
      <c r="B41" s="5" t="s">
        <v>1516</v>
      </c>
      <c r="C41" s="5" t="s">
        <v>173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5</v>
      </c>
      <c r="B42" s="5" t="s">
        <v>3828</v>
      </c>
      <c r="C42" s="5" t="s">
        <v>175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11</v>
      </c>
      <c r="B43" s="5" t="s">
        <v>3839</v>
      </c>
      <c r="C43" s="5" t="s">
        <v>177</v>
      </c>
      <c r="D43" s="5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9">
        <v>24</v>
      </c>
      <c r="B44" s="9" t="s">
        <v>178</v>
      </c>
      <c r="C44" s="9" t="s">
        <v>162</v>
      </c>
      <c r="D44" s="9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16</v>
      </c>
      <c r="B45" s="5" t="s">
        <v>807</v>
      </c>
      <c r="C45" s="5" t="s">
        <v>180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3</v>
      </c>
      <c r="B46" s="5" t="s">
        <v>1509</v>
      </c>
      <c r="C46" s="5" t="s">
        <v>183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4</v>
      </c>
      <c r="B47" s="5" t="s">
        <v>1489</v>
      </c>
      <c r="C47" s="5" t="s">
        <v>185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0</v>
      </c>
      <c r="B48" s="5" t="s">
        <v>188</v>
      </c>
      <c r="C48" s="5" t="s">
        <v>186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1479</v>
      </c>
      <c r="C49" s="5" t="s">
        <v>187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0</v>
      </c>
      <c r="B50" s="5" t="s">
        <v>188</v>
      </c>
      <c r="C50" s="5" t="s">
        <v>189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9">
        <v>24</v>
      </c>
      <c r="B51" s="9" t="s">
        <v>169</v>
      </c>
      <c r="C51" s="9" t="s">
        <v>162</v>
      </c>
      <c r="D51" s="9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8</v>
      </c>
      <c r="B52" s="5" t="s">
        <v>279</v>
      </c>
      <c r="C52" s="5" t="s">
        <v>191</v>
      </c>
      <c r="D52" s="5" t="s">
        <v>192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16</v>
      </c>
      <c r="B53" s="5" t="s">
        <v>807</v>
      </c>
      <c r="C53" s="5" t="s">
        <v>194</v>
      </c>
      <c r="D53" s="5" t="s">
        <v>192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9">
        <v>24</v>
      </c>
      <c r="B54" s="9" t="s">
        <v>178</v>
      </c>
      <c r="C54" s="9" t="s">
        <v>162</v>
      </c>
      <c r="D54" s="9" t="s">
        <v>192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AD58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4614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79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32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2099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1503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7452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4868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16165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1863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287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1663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4615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1877</v>
      </c>
      <c r="C22" s="5" t="s">
        <v>4616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1877</v>
      </c>
      <c r="C23" s="5" t="s">
        <v>4617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4</v>
      </c>
      <c r="B24" s="5" t="s">
        <v>1509</v>
      </c>
      <c r="C24" s="5" t="s">
        <v>4618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3</v>
      </c>
      <c r="B25" s="5" t="s">
        <v>4619</v>
      </c>
      <c r="C25" s="5" t="s">
        <v>4620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1877</v>
      </c>
      <c r="C26" s="5" t="s">
        <v>4621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1877</v>
      </c>
      <c r="C27" s="5" t="s">
        <v>4622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1901</v>
      </c>
      <c r="C28" s="5" t="s">
        <v>4623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4</v>
      </c>
      <c r="B29" s="5" t="s">
        <v>1509</v>
      </c>
      <c r="C29" s="5" t="s">
        <v>4624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1901</v>
      </c>
      <c r="C30" s="5" t="s">
        <v>4625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1877</v>
      </c>
      <c r="C31" s="5" t="s">
        <v>4626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1877</v>
      </c>
      <c r="C32" s="5" t="s">
        <v>4627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2</v>
      </c>
      <c r="B33" s="5" t="s">
        <v>1901</v>
      </c>
      <c r="C33" s="5" t="s">
        <v>4628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1877</v>
      </c>
      <c r="C34" s="5" t="s">
        <v>4629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1901</v>
      </c>
      <c r="C35" s="5" t="s">
        <v>4630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3</v>
      </c>
      <c r="B36" s="5" t="s">
        <v>4619</v>
      </c>
      <c r="C36" s="5" t="s">
        <v>4631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1901</v>
      </c>
      <c r="C37" s="5" t="s">
        <v>4632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1877</v>
      </c>
      <c r="C38" s="5" t="s">
        <v>4633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9">
        <v>32</v>
      </c>
      <c r="B39" s="9" t="s">
        <v>390</v>
      </c>
      <c r="C39" s="9" t="s">
        <v>162</v>
      </c>
      <c r="D39" s="9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30</v>
      </c>
      <c r="B40" s="5" t="s">
        <v>4634</v>
      </c>
      <c r="C40" s="5" t="s">
        <v>164</v>
      </c>
      <c r="D40" s="5" t="s">
        <v>165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1877</v>
      </c>
      <c r="C41" s="5" t="s">
        <v>167</v>
      </c>
      <c r="D41" s="5" t="s">
        <v>165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1877</v>
      </c>
      <c r="C42" s="5" t="s">
        <v>168</v>
      </c>
      <c r="D42" s="5" t="s">
        <v>165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9">
        <v>32</v>
      </c>
      <c r="B43" s="9" t="s">
        <v>255</v>
      </c>
      <c r="C43" s="9" t="s">
        <v>162</v>
      </c>
      <c r="D43" s="9" t="s">
        <v>165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3</v>
      </c>
      <c r="B44" s="5" t="s">
        <v>4619</v>
      </c>
      <c r="C44" s="5" t="s">
        <v>170</v>
      </c>
      <c r="D44" s="5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14</v>
      </c>
      <c r="B45" s="5" t="s">
        <v>4635</v>
      </c>
      <c r="C45" s="5" t="s">
        <v>173</v>
      </c>
      <c r="D45" s="5" t="s">
        <v>171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6</v>
      </c>
      <c r="B46" s="5" t="s">
        <v>4636</v>
      </c>
      <c r="C46" s="5" t="s">
        <v>175</v>
      </c>
      <c r="D46" s="5" t="s">
        <v>171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9</v>
      </c>
      <c r="B47" s="5" t="s">
        <v>4637</v>
      </c>
      <c r="C47" s="5" t="s">
        <v>177</v>
      </c>
      <c r="D47" s="5" t="s">
        <v>171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9">
        <v>32</v>
      </c>
      <c r="B48" s="9" t="s">
        <v>178</v>
      </c>
      <c r="C48" s="9" t="s">
        <v>162</v>
      </c>
      <c r="D48" s="9" t="s">
        <v>171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10</v>
      </c>
      <c r="B49" s="5" t="s">
        <v>4638</v>
      </c>
      <c r="C49" s="5" t="s">
        <v>180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5</v>
      </c>
      <c r="B50" s="5" t="s">
        <v>1924</v>
      </c>
      <c r="C50" s="5" t="s">
        <v>183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15</v>
      </c>
      <c r="B51" s="5" t="s">
        <v>4639</v>
      </c>
      <c r="C51" s="5" t="s">
        <v>185</v>
      </c>
      <c r="D51" s="5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2</v>
      </c>
      <c r="B52" s="5" t="s">
        <v>1901</v>
      </c>
      <c r="C52" s="5" t="s">
        <v>186</v>
      </c>
      <c r="D52" s="5" t="s">
        <v>181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0</v>
      </c>
      <c r="B53" s="5" t="s">
        <v>188</v>
      </c>
      <c r="C53" s="5" t="s">
        <v>187</v>
      </c>
      <c r="D53" s="5" t="s">
        <v>181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0</v>
      </c>
      <c r="B54" s="5" t="s">
        <v>188</v>
      </c>
      <c r="C54" s="5" t="s">
        <v>189</v>
      </c>
      <c r="D54" s="5" t="s">
        <v>181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9">
        <v>32</v>
      </c>
      <c r="B55" s="9" t="s">
        <v>178</v>
      </c>
      <c r="C55" s="9" t="s">
        <v>162</v>
      </c>
      <c r="D55" s="9" t="s">
        <v>181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13</v>
      </c>
      <c r="B56" s="5" t="s">
        <v>4640</v>
      </c>
      <c r="C56" s="5" t="s">
        <v>191</v>
      </c>
      <c r="D56" s="5" t="s">
        <v>192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19</v>
      </c>
      <c r="B57" s="5" t="s">
        <v>4641</v>
      </c>
      <c r="C57" s="5" t="s">
        <v>194</v>
      </c>
      <c r="D57" s="5" t="s">
        <v>192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9">
        <v>32</v>
      </c>
      <c r="B58" s="9" t="s">
        <v>178</v>
      </c>
      <c r="C58" s="9" t="s">
        <v>162</v>
      </c>
      <c r="D58" s="9" t="s">
        <v>192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AD56"/>
  <sheetViews>
    <sheetView workbookViewId="0"/>
  </sheetViews>
  <sheetFormatPr defaultRowHeight="14.5" x14ac:dyDescent="0.35"/>
  <cols>
    <col min="1" max="1" width="55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4642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80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20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1483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1502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4920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4427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12574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1247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196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196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224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124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199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200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4643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202</v>
      </c>
      <c r="C22" s="5" t="s">
        <v>4644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202</v>
      </c>
      <c r="C23" s="5" t="s">
        <v>4645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206</v>
      </c>
      <c r="C24" s="5" t="s">
        <v>4646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202</v>
      </c>
      <c r="C25" s="5" t="s">
        <v>4647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4</v>
      </c>
      <c r="B26" s="5" t="s">
        <v>211</v>
      </c>
      <c r="C26" s="5" t="s">
        <v>4648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206</v>
      </c>
      <c r="C27" s="5" t="s">
        <v>4649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202</v>
      </c>
      <c r="C28" s="5" t="s">
        <v>4650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202</v>
      </c>
      <c r="C29" s="5" t="s">
        <v>4651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202</v>
      </c>
      <c r="C30" s="5" t="s">
        <v>4652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206</v>
      </c>
      <c r="C31" s="5" t="s">
        <v>4653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202</v>
      </c>
      <c r="C32" s="5" t="s">
        <v>4654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202</v>
      </c>
      <c r="C33" s="5" t="s">
        <v>4655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2</v>
      </c>
      <c r="B34" s="5" t="s">
        <v>206</v>
      </c>
      <c r="C34" s="5" t="s">
        <v>4656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9">
        <v>20</v>
      </c>
      <c r="B35" s="9" t="s">
        <v>178</v>
      </c>
      <c r="C35" s="9" t="s">
        <v>162</v>
      </c>
      <c r="D35" s="9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15</v>
      </c>
      <c r="B36" s="5" t="s">
        <v>2515</v>
      </c>
      <c r="C36" s="5" t="s">
        <v>164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202</v>
      </c>
      <c r="C37" s="5" t="s">
        <v>166</v>
      </c>
      <c r="D37" s="5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202</v>
      </c>
      <c r="C38" s="5" t="s">
        <v>168</v>
      </c>
      <c r="D38" s="5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202</v>
      </c>
      <c r="C39" s="5" t="s">
        <v>250</v>
      </c>
      <c r="D39" s="5" t="s">
        <v>165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206</v>
      </c>
      <c r="C40" s="5" t="s">
        <v>277</v>
      </c>
      <c r="D40" s="5" t="s">
        <v>165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9">
        <v>20</v>
      </c>
      <c r="B41" s="9" t="s">
        <v>178</v>
      </c>
      <c r="C41" s="9" t="s">
        <v>162</v>
      </c>
      <c r="D41" s="9" t="s">
        <v>165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2</v>
      </c>
      <c r="B42" s="5" t="s">
        <v>206</v>
      </c>
      <c r="C42" s="5" t="s">
        <v>170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5</v>
      </c>
      <c r="B43" s="5" t="s">
        <v>218</v>
      </c>
      <c r="C43" s="5" t="s">
        <v>173</v>
      </c>
      <c r="D43" s="5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6</v>
      </c>
      <c r="B44" s="5" t="s">
        <v>219</v>
      </c>
      <c r="C44" s="5" t="s">
        <v>175</v>
      </c>
      <c r="D44" s="5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7</v>
      </c>
      <c r="B45" s="5" t="s">
        <v>217</v>
      </c>
      <c r="C45" s="5" t="s">
        <v>177</v>
      </c>
      <c r="D45" s="5" t="s">
        <v>171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9">
        <v>20</v>
      </c>
      <c r="B46" s="9" t="s">
        <v>178</v>
      </c>
      <c r="C46" s="9" t="s">
        <v>162</v>
      </c>
      <c r="D46" s="9" t="s">
        <v>171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8</v>
      </c>
      <c r="B47" s="5" t="s">
        <v>221</v>
      </c>
      <c r="C47" s="5" t="s">
        <v>180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4</v>
      </c>
      <c r="B48" s="5" t="s">
        <v>211</v>
      </c>
      <c r="C48" s="5" t="s">
        <v>183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4</v>
      </c>
      <c r="B49" s="5" t="s">
        <v>211</v>
      </c>
      <c r="C49" s="5" t="s">
        <v>185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3</v>
      </c>
      <c r="B50" s="5" t="s">
        <v>204</v>
      </c>
      <c r="C50" s="5" t="s">
        <v>186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0</v>
      </c>
      <c r="B51" s="5" t="s">
        <v>188</v>
      </c>
      <c r="C51" s="5" t="s">
        <v>187</v>
      </c>
      <c r="D51" s="5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202</v>
      </c>
      <c r="C52" s="5" t="s">
        <v>189</v>
      </c>
      <c r="D52" s="5" t="s">
        <v>181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9">
        <v>20</v>
      </c>
      <c r="B53" s="9" t="s">
        <v>178</v>
      </c>
      <c r="C53" s="9" t="s">
        <v>162</v>
      </c>
      <c r="D53" s="9" t="s">
        <v>181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8</v>
      </c>
      <c r="B54" s="5" t="s">
        <v>221</v>
      </c>
      <c r="C54" s="5" t="s">
        <v>191</v>
      </c>
      <c r="D54" s="5" t="s">
        <v>192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12</v>
      </c>
      <c r="B55" s="5" t="s">
        <v>220</v>
      </c>
      <c r="C55" s="5" t="s">
        <v>194</v>
      </c>
      <c r="D55" s="5" t="s">
        <v>192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9">
        <v>20</v>
      </c>
      <c r="B56" s="9" t="s">
        <v>178</v>
      </c>
      <c r="C56" s="9" t="s">
        <v>162</v>
      </c>
      <c r="D56" s="9" t="s">
        <v>192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AD56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4657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81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32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1411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1410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235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6787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3948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13792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1697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200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403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285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4658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1901</v>
      </c>
      <c r="C22" s="5" t="s">
        <v>4659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1877</v>
      </c>
      <c r="C23" s="5" t="s">
        <v>4660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1901</v>
      </c>
      <c r="C24" s="5" t="s">
        <v>4661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1877</v>
      </c>
      <c r="C25" s="5" t="s">
        <v>4662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3</v>
      </c>
      <c r="B26" s="5" t="s">
        <v>4619</v>
      </c>
      <c r="C26" s="5" t="s">
        <v>4663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6</v>
      </c>
      <c r="B27" s="5" t="s">
        <v>4636</v>
      </c>
      <c r="C27" s="5" t="s">
        <v>4664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3</v>
      </c>
      <c r="B28" s="5" t="s">
        <v>4619</v>
      </c>
      <c r="C28" s="5" t="s">
        <v>4665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1877</v>
      </c>
      <c r="C29" s="5" t="s">
        <v>4666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3</v>
      </c>
      <c r="B30" s="5" t="s">
        <v>4619</v>
      </c>
      <c r="C30" s="5" t="s">
        <v>4667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4</v>
      </c>
      <c r="B31" s="5" t="s">
        <v>1509</v>
      </c>
      <c r="C31" s="5" t="s">
        <v>4668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1901</v>
      </c>
      <c r="C32" s="5" t="s">
        <v>4669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1877</v>
      </c>
      <c r="C33" s="5" t="s">
        <v>4670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1877</v>
      </c>
      <c r="C34" s="5" t="s">
        <v>4671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1877</v>
      </c>
      <c r="C35" s="5" t="s">
        <v>4672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1877</v>
      </c>
      <c r="C36" s="5" t="s">
        <v>831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9">
        <v>32</v>
      </c>
      <c r="B37" s="9" t="s">
        <v>1045</v>
      </c>
      <c r="C37" s="9" t="s">
        <v>162</v>
      </c>
      <c r="D37" s="9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29</v>
      </c>
      <c r="B38" s="5" t="s">
        <v>4673</v>
      </c>
      <c r="C38" s="5" t="s">
        <v>164</v>
      </c>
      <c r="D38" s="5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1901</v>
      </c>
      <c r="C39" s="5" t="s">
        <v>168</v>
      </c>
      <c r="D39" s="5" t="s">
        <v>165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1877</v>
      </c>
      <c r="C40" s="5" t="s">
        <v>250</v>
      </c>
      <c r="D40" s="5" t="s">
        <v>165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9">
        <v>32</v>
      </c>
      <c r="B41" s="9" t="s">
        <v>255</v>
      </c>
      <c r="C41" s="9" t="s">
        <v>162</v>
      </c>
      <c r="D41" s="9" t="s">
        <v>165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3</v>
      </c>
      <c r="B42" s="5" t="s">
        <v>4619</v>
      </c>
      <c r="C42" s="5" t="s">
        <v>170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13</v>
      </c>
      <c r="B43" s="5" t="s">
        <v>4640</v>
      </c>
      <c r="C43" s="5" t="s">
        <v>173</v>
      </c>
      <c r="D43" s="5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6</v>
      </c>
      <c r="B44" s="5" t="s">
        <v>4636</v>
      </c>
      <c r="C44" s="5" t="s">
        <v>175</v>
      </c>
      <c r="D44" s="5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10</v>
      </c>
      <c r="B45" s="5" t="s">
        <v>4638</v>
      </c>
      <c r="C45" s="5" t="s">
        <v>177</v>
      </c>
      <c r="D45" s="5" t="s">
        <v>171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9">
        <v>32</v>
      </c>
      <c r="B46" s="9" t="s">
        <v>178</v>
      </c>
      <c r="C46" s="9" t="s">
        <v>162</v>
      </c>
      <c r="D46" s="9" t="s">
        <v>171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12</v>
      </c>
      <c r="B47" s="5" t="s">
        <v>3476</v>
      </c>
      <c r="C47" s="5" t="s">
        <v>180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6</v>
      </c>
      <c r="B48" s="5" t="s">
        <v>4636</v>
      </c>
      <c r="C48" s="5" t="s">
        <v>183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12</v>
      </c>
      <c r="B49" s="5" t="s">
        <v>3476</v>
      </c>
      <c r="C49" s="5" t="s">
        <v>185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2</v>
      </c>
      <c r="B50" s="5" t="s">
        <v>1901</v>
      </c>
      <c r="C50" s="5" t="s">
        <v>186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0</v>
      </c>
      <c r="B51" s="5" t="s">
        <v>188</v>
      </c>
      <c r="C51" s="5" t="s">
        <v>187</v>
      </c>
      <c r="D51" s="5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0</v>
      </c>
      <c r="B52" s="5" t="s">
        <v>188</v>
      </c>
      <c r="C52" s="5" t="s">
        <v>189</v>
      </c>
      <c r="D52" s="5" t="s">
        <v>181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9">
        <v>32</v>
      </c>
      <c r="B53" s="9" t="s">
        <v>178</v>
      </c>
      <c r="C53" s="9" t="s">
        <v>162</v>
      </c>
      <c r="D53" s="9" t="s">
        <v>181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13</v>
      </c>
      <c r="B54" s="5" t="s">
        <v>4640</v>
      </c>
      <c r="C54" s="5" t="s">
        <v>191</v>
      </c>
      <c r="D54" s="5" t="s">
        <v>192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19</v>
      </c>
      <c r="B55" s="5" t="s">
        <v>4641</v>
      </c>
      <c r="C55" s="5" t="s">
        <v>194</v>
      </c>
      <c r="D55" s="5" t="s">
        <v>192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9">
        <v>32</v>
      </c>
      <c r="B56" s="9" t="s">
        <v>178</v>
      </c>
      <c r="C56" s="9" t="s">
        <v>162</v>
      </c>
      <c r="D56" s="9" t="s">
        <v>192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AD66"/>
  <sheetViews>
    <sheetView workbookViewId="0"/>
  </sheetViews>
  <sheetFormatPr defaultRowHeight="14.5" x14ac:dyDescent="0.35"/>
  <cols>
    <col min="1" max="1" width="55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4674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82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78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1016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1282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274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4693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3597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10863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1173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196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122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1731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4675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972</v>
      </c>
      <c r="C22" s="5" t="s">
        <v>4676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5</v>
      </c>
      <c r="B23" s="5" t="s">
        <v>1201</v>
      </c>
      <c r="C23" s="5" t="s">
        <v>4677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1014</v>
      </c>
      <c r="C24" s="5" t="s">
        <v>4678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3</v>
      </c>
      <c r="B25" s="5" t="s">
        <v>1017</v>
      </c>
      <c r="C25" s="5" t="s">
        <v>4679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972</v>
      </c>
      <c r="C26" s="5" t="s">
        <v>4680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1017</v>
      </c>
      <c r="C27" s="5" t="s">
        <v>4681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9</v>
      </c>
      <c r="B28" s="5" t="s">
        <v>1183</v>
      </c>
      <c r="C28" s="5" t="s">
        <v>4682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972</v>
      </c>
      <c r="C29" s="5" t="s">
        <v>4683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3</v>
      </c>
      <c r="B30" s="5" t="s">
        <v>1017</v>
      </c>
      <c r="C30" s="5" t="s">
        <v>4684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4</v>
      </c>
      <c r="B31" s="5" t="s">
        <v>1047</v>
      </c>
      <c r="C31" s="5" t="s">
        <v>971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972</v>
      </c>
      <c r="C32" s="5" t="s">
        <v>4685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6</v>
      </c>
      <c r="B33" s="5" t="s">
        <v>1174</v>
      </c>
      <c r="C33" s="5" t="s">
        <v>4686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6</v>
      </c>
      <c r="B34" s="5" t="s">
        <v>1174</v>
      </c>
      <c r="C34" s="5" t="s">
        <v>4687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4</v>
      </c>
      <c r="B35" s="5" t="s">
        <v>1047</v>
      </c>
      <c r="C35" s="5" t="s">
        <v>4688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3</v>
      </c>
      <c r="B36" s="5" t="s">
        <v>1017</v>
      </c>
      <c r="C36" s="5" t="s">
        <v>4689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1014</v>
      </c>
      <c r="C37" s="5" t="s">
        <v>4690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6</v>
      </c>
      <c r="B38" s="5" t="s">
        <v>1174</v>
      </c>
      <c r="C38" s="5" t="s">
        <v>4691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972</v>
      </c>
      <c r="C39" s="5" t="s">
        <v>4692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5</v>
      </c>
      <c r="B40" s="5" t="s">
        <v>1201</v>
      </c>
      <c r="C40" s="5" t="s">
        <v>4693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1014</v>
      </c>
      <c r="C41" s="5" t="s">
        <v>4694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972</v>
      </c>
      <c r="C42" s="5" t="s">
        <v>4695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4</v>
      </c>
      <c r="B43" s="5" t="s">
        <v>1047</v>
      </c>
      <c r="C43" s="5" t="s">
        <v>4696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3</v>
      </c>
      <c r="B44" s="5" t="s">
        <v>1017</v>
      </c>
      <c r="C44" s="5" t="s">
        <v>4697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2</v>
      </c>
      <c r="B45" s="5" t="s">
        <v>1014</v>
      </c>
      <c r="C45" s="5" t="s">
        <v>4698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9">
        <v>78</v>
      </c>
      <c r="B46" s="9" t="s">
        <v>255</v>
      </c>
      <c r="C46" s="9" t="s">
        <v>162</v>
      </c>
      <c r="D46" s="9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71</v>
      </c>
      <c r="B47" s="5" t="s">
        <v>4699</v>
      </c>
      <c r="C47" s="5" t="s">
        <v>164</v>
      </c>
      <c r="D47" s="5" t="s">
        <v>165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972</v>
      </c>
      <c r="C48" s="5" t="s">
        <v>167</v>
      </c>
      <c r="D48" s="5" t="s">
        <v>165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2</v>
      </c>
      <c r="B49" s="5" t="s">
        <v>1014</v>
      </c>
      <c r="C49" s="5" t="s">
        <v>168</v>
      </c>
      <c r="D49" s="5" t="s">
        <v>165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4</v>
      </c>
      <c r="B50" s="5" t="s">
        <v>1047</v>
      </c>
      <c r="C50" s="5" t="s">
        <v>250</v>
      </c>
      <c r="D50" s="5" t="s">
        <v>165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9">
        <v>78</v>
      </c>
      <c r="B51" s="9" t="s">
        <v>178</v>
      </c>
      <c r="C51" s="9" t="s">
        <v>162</v>
      </c>
      <c r="D51" s="9" t="s">
        <v>165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4</v>
      </c>
      <c r="B52" s="5" t="s">
        <v>1047</v>
      </c>
      <c r="C52" s="5" t="s">
        <v>170</v>
      </c>
      <c r="D52" s="5" t="s">
        <v>171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25</v>
      </c>
      <c r="B53" s="5" t="s">
        <v>4700</v>
      </c>
      <c r="C53" s="5" t="s">
        <v>173</v>
      </c>
      <c r="D53" s="5" t="s">
        <v>171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8</v>
      </c>
      <c r="B54" s="5" t="s">
        <v>1191</v>
      </c>
      <c r="C54" s="5" t="s">
        <v>175</v>
      </c>
      <c r="D54" s="5" t="s">
        <v>171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41</v>
      </c>
      <c r="B55" s="5" t="s">
        <v>1203</v>
      </c>
      <c r="C55" s="5" t="s">
        <v>177</v>
      </c>
      <c r="D55" s="5" t="s">
        <v>171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9">
        <v>78</v>
      </c>
      <c r="B56" s="9" t="s">
        <v>178</v>
      </c>
      <c r="C56" s="9" t="s">
        <v>162</v>
      </c>
      <c r="D56" s="9" t="s">
        <v>171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34</v>
      </c>
      <c r="B57" s="5" t="s">
        <v>1053</v>
      </c>
      <c r="C57" s="5" t="s">
        <v>180</v>
      </c>
      <c r="D57" s="5" t="s">
        <v>181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16</v>
      </c>
      <c r="B58" s="5" t="s">
        <v>4063</v>
      </c>
      <c r="C58" s="5" t="s">
        <v>183</v>
      </c>
      <c r="D58" s="5" t="s">
        <v>181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10</v>
      </c>
      <c r="B59" s="5" t="s">
        <v>1200</v>
      </c>
      <c r="C59" s="5" t="s">
        <v>185</v>
      </c>
      <c r="D59" s="5" t="s">
        <v>181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8</v>
      </c>
      <c r="B60" s="5" t="s">
        <v>1191</v>
      </c>
      <c r="C60" s="5" t="s">
        <v>186</v>
      </c>
      <c r="D60" s="5" t="s">
        <v>181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6</v>
      </c>
      <c r="B61" s="5" t="s">
        <v>1174</v>
      </c>
      <c r="C61" s="5" t="s">
        <v>187</v>
      </c>
      <c r="D61" s="5" t="s">
        <v>181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4</v>
      </c>
      <c r="B62" s="5" t="s">
        <v>1047</v>
      </c>
      <c r="C62" s="5" t="s">
        <v>189</v>
      </c>
      <c r="D62" s="5" t="s">
        <v>181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9">
        <v>78</v>
      </c>
      <c r="B63" s="9" t="s">
        <v>178</v>
      </c>
      <c r="C63" s="9" t="s">
        <v>162</v>
      </c>
      <c r="D63" s="9" t="s">
        <v>181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45</v>
      </c>
      <c r="B64" s="5" t="s">
        <v>4701</v>
      </c>
      <c r="C64" s="5" t="s">
        <v>191</v>
      </c>
      <c r="D64" s="5" t="s">
        <v>192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33</v>
      </c>
      <c r="B65" s="5" t="s">
        <v>3140</v>
      </c>
      <c r="C65" s="5" t="s">
        <v>194</v>
      </c>
      <c r="D65" s="5" t="s">
        <v>192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9">
        <v>78</v>
      </c>
      <c r="B66" s="9" t="s">
        <v>178</v>
      </c>
      <c r="C66" s="9" t="s">
        <v>162</v>
      </c>
      <c r="D66" s="9" t="s">
        <v>192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AD52"/>
  <sheetViews>
    <sheetView workbookViewId="0"/>
  </sheetViews>
  <sheetFormatPr defaultRowHeight="14.5" x14ac:dyDescent="0.35"/>
  <cols>
    <col min="1" max="1" width="59" customWidth="1"/>
    <col min="2" max="2" width="28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4702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83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20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1266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1263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226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6013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3679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12447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1497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200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200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260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261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4703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206</v>
      </c>
      <c r="C22" s="5" t="s">
        <v>4704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202</v>
      </c>
      <c r="C23" s="5" t="s">
        <v>4705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206</v>
      </c>
      <c r="C24" s="5" t="s">
        <v>4706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202</v>
      </c>
      <c r="C25" s="5" t="s">
        <v>4707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206</v>
      </c>
      <c r="C26" s="5" t="s">
        <v>4708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202</v>
      </c>
      <c r="C27" s="5" t="s">
        <v>4709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3</v>
      </c>
      <c r="B28" s="5" t="s">
        <v>204</v>
      </c>
      <c r="C28" s="5" t="s">
        <v>4710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202</v>
      </c>
      <c r="C29" s="5" t="s">
        <v>4711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202</v>
      </c>
      <c r="C30" s="5" t="s">
        <v>4712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3</v>
      </c>
      <c r="B31" s="5" t="s">
        <v>204</v>
      </c>
      <c r="C31" s="5" t="s">
        <v>4713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3</v>
      </c>
      <c r="B32" s="5" t="s">
        <v>204</v>
      </c>
      <c r="C32" s="5" t="s">
        <v>4714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9">
        <v>20</v>
      </c>
      <c r="B33" s="9" t="s">
        <v>178</v>
      </c>
      <c r="C33" s="9" t="s">
        <v>162</v>
      </c>
      <c r="D33" s="9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18</v>
      </c>
      <c r="B34" s="5" t="s">
        <v>4197</v>
      </c>
      <c r="C34" s="5" t="s">
        <v>164</v>
      </c>
      <c r="D34" s="5" t="s">
        <v>165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202</v>
      </c>
      <c r="C35" s="5" t="s">
        <v>167</v>
      </c>
      <c r="D35" s="5" t="s">
        <v>165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202</v>
      </c>
      <c r="C36" s="5" t="s">
        <v>277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9">
        <v>20</v>
      </c>
      <c r="B37" s="9" t="s">
        <v>178</v>
      </c>
      <c r="C37" s="9" t="s">
        <v>162</v>
      </c>
      <c r="D37" s="9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202</v>
      </c>
      <c r="C38" s="5" t="s">
        <v>170</v>
      </c>
      <c r="D38" s="5" t="s">
        <v>171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3</v>
      </c>
      <c r="B39" s="5" t="s">
        <v>204</v>
      </c>
      <c r="C39" s="5" t="s">
        <v>173</v>
      </c>
      <c r="D39" s="5" t="s">
        <v>171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5</v>
      </c>
      <c r="B40" s="5" t="s">
        <v>218</v>
      </c>
      <c r="C40" s="5" t="s">
        <v>175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11</v>
      </c>
      <c r="B41" s="5" t="s">
        <v>4715</v>
      </c>
      <c r="C41" s="5" t="s">
        <v>177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9">
        <v>20</v>
      </c>
      <c r="B42" s="9" t="s">
        <v>178</v>
      </c>
      <c r="C42" s="9" t="s">
        <v>162</v>
      </c>
      <c r="D42" s="9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8</v>
      </c>
      <c r="B43" s="5" t="s">
        <v>221</v>
      </c>
      <c r="C43" s="5" t="s">
        <v>180</v>
      </c>
      <c r="D43" s="5" t="s">
        <v>181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3</v>
      </c>
      <c r="B44" s="5" t="s">
        <v>204</v>
      </c>
      <c r="C44" s="5" t="s">
        <v>183</v>
      </c>
      <c r="D44" s="5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8</v>
      </c>
      <c r="B45" s="5" t="s">
        <v>221</v>
      </c>
      <c r="C45" s="5" t="s">
        <v>185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0</v>
      </c>
      <c r="B46" s="5" t="s">
        <v>188</v>
      </c>
      <c r="C46" s="5" t="s">
        <v>186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0</v>
      </c>
      <c r="B47" s="5" t="s">
        <v>188</v>
      </c>
      <c r="C47" s="5" t="s">
        <v>187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202</v>
      </c>
      <c r="C48" s="5" t="s">
        <v>189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9">
        <v>20</v>
      </c>
      <c r="B49" s="9" t="s">
        <v>178</v>
      </c>
      <c r="C49" s="9" t="s">
        <v>162</v>
      </c>
      <c r="D49" s="9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10</v>
      </c>
      <c r="B50" s="5" t="s">
        <v>216</v>
      </c>
      <c r="C50" s="5" t="s">
        <v>191</v>
      </c>
      <c r="D50" s="5" t="s">
        <v>192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10</v>
      </c>
      <c r="B51" s="5" t="s">
        <v>216</v>
      </c>
      <c r="C51" s="5" t="s">
        <v>194</v>
      </c>
      <c r="D51" s="5" t="s">
        <v>192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9">
        <v>20</v>
      </c>
      <c r="B52" s="9" t="s">
        <v>178</v>
      </c>
      <c r="C52" s="9" t="s">
        <v>162</v>
      </c>
      <c r="D52" s="9" t="s">
        <v>192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D55"/>
  <sheetViews>
    <sheetView workbookViewId="0"/>
  </sheetViews>
  <sheetFormatPr defaultRowHeight="14.5" x14ac:dyDescent="0.35"/>
  <cols>
    <col min="1" max="1" width="55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443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12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37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824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1109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6115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4594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12896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1529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444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445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124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446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447</v>
      </c>
      <c r="C22" s="5" t="s">
        <v>448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4</v>
      </c>
      <c r="B23" s="5" t="s">
        <v>449</v>
      </c>
      <c r="C23" s="5" t="s">
        <v>450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447</v>
      </c>
      <c r="C24" s="5" t="s">
        <v>451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3</v>
      </c>
      <c r="B25" s="5" t="s">
        <v>452</v>
      </c>
      <c r="C25" s="5" t="s">
        <v>453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447</v>
      </c>
      <c r="C26" s="5" t="s">
        <v>454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455</v>
      </c>
      <c r="C27" s="5" t="s">
        <v>456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447</v>
      </c>
      <c r="C28" s="5" t="s">
        <v>457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447</v>
      </c>
      <c r="C29" s="5" t="s">
        <v>458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3</v>
      </c>
      <c r="B30" s="5" t="s">
        <v>452</v>
      </c>
      <c r="C30" s="5" t="s">
        <v>459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455</v>
      </c>
      <c r="C31" s="5" t="s">
        <v>460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455</v>
      </c>
      <c r="C32" s="5" t="s">
        <v>461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5</v>
      </c>
      <c r="B33" s="5" t="s">
        <v>462</v>
      </c>
      <c r="C33" s="5" t="s">
        <v>463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2</v>
      </c>
      <c r="B34" s="5" t="s">
        <v>455</v>
      </c>
      <c r="C34" s="5" t="s">
        <v>464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6</v>
      </c>
      <c r="B35" s="5" t="s">
        <v>465</v>
      </c>
      <c r="C35" s="5" t="s">
        <v>466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3</v>
      </c>
      <c r="B36" s="5" t="s">
        <v>452</v>
      </c>
      <c r="C36" s="5" t="s">
        <v>467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9">
        <v>37</v>
      </c>
      <c r="B37" s="9" t="s">
        <v>169</v>
      </c>
      <c r="C37" s="9" t="s">
        <v>162</v>
      </c>
      <c r="D37" s="9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36</v>
      </c>
      <c r="B38" s="5" t="s">
        <v>468</v>
      </c>
      <c r="C38" s="5" t="s">
        <v>164</v>
      </c>
      <c r="D38" s="5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447</v>
      </c>
      <c r="C39" s="5" t="s">
        <v>167</v>
      </c>
      <c r="D39" s="5" t="s">
        <v>165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9">
        <v>37</v>
      </c>
      <c r="B40" s="9" t="s">
        <v>178</v>
      </c>
      <c r="C40" s="9" t="s">
        <v>162</v>
      </c>
      <c r="D40" s="9" t="s">
        <v>165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0</v>
      </c>
      <c r="B41" s="5" t="s">
        <v>188</v>
      </c>
      <c r="C41" s="5" t="s">
        <v>170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6</v>
      </c>
      <c r="B42" s="5" t="s">
        <v>465</v>
      </c>
      <c r="C42" s="5" t="s">
        <v>173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12</v>
      </c>
      <c r="B43" s="5" t="s">
        <v>469</v>
      </c>
      <c r="C43" s="5" t="s">
        <v>175</v>
      </c>
      <c r="D43" s="5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19</v>
      </c>
      <c r="B44" s="5" t="s">
        <v>470</v>
      </c>
      <c r="C44" s="5" t="s">
        <v>177</v>
      </c>
      <c r="D44" s="5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9">
        <v>37</v>
      </c>
      <c r="B45" s="9" t="s">
        <v>178</v>
      </c>
      <c r="C45" s="9" t="s">
        <v>162</v>
      </c>
      <c r="D45" s="9" t="s">
        <v>171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24</v>
      </c>
      <c r="B46" s="5" t="s">
        <v>471</v>
      </c>
      <c r="C46" s="5" t="s">
        <v>180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6</v>
      </c>
      <c r="B47" s="5" t="s">
        <v>465</v>
      </c>
      <c r="C47" s="5" t="s">
        <v>183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5</v>
      </c>
      <c r="B48" s="5" t="s">
        <v>462</v>
      </c>
      <c r="C48" s="5" t="s">
        <v>185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0</v>
      </c>
      <c r="B49" s="5" t="s">
        <v>188</v>
      </c>
      <c r="C49" s="5" t="s">
        <v>186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447</v>
      </c>
      <c r="C50" s="5" t="s">
        <v>187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447</v>
      </c>
      <c r="C51" s="5" t="s">
        <v>189</v>
      </c>
      <c r="D51" s="5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9">
        <v>37</v>
      </c>
      <c r="B52" s="9" t="s">
        <v>255</v>
      </c>
      <c r="C52" s="9" t="s">
        <v>162</v>
      </c>
      <c r="D52" s="9" t="s">
        <v>181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22</v>
      </c>
      <c r="B53" s="5" t="s">
        <v>472</v>
      </c>
      <c r="C53" s="5" t="s">
        <v>191</v>
      </c>
      <c r="D53" s="5" t="s">
        <v>192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15</v>
      </c>
      <c r="B54" s="5" t="s">
        <v>473</v>
      </c>
      <c r="C54" s="5" t="s">
        <v>194</v>
      </c>
      <c r="D54" s="5" t="s">
        <v>192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9">
        <v>37</v>
      </c>
      <c r="B55" s="9" t="s">
        <v>178</v>
      </c>
      <c r="C55" s="9" t="s">
        <v>162</v>
      </c>
      <c r="D55" s="9" t="s">
        <v>192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AD61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4716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84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43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965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1523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7983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3650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14375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1996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444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200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284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3479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4717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4718</v>
      </c>
      <c r="C22" s="5" t="s">
        <v>4719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4720</v>
      </c>
      <c r="C23" s="5" t="s">
        <v>4721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4444</v>
      </c>
      <c r="C24" s="5" t="s">
        <v>4722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4444</v>
      </c>
      <c r="C25" s="5" t="s">
        <v>4723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4718</v>
      </c>
      <c r="C26" s="5" t="s">
        <v>4724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4718</v>
      </c>
      <c r="C27" s="5" t="s">
        <v>4725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4718</v>
      </c>
      <c r="C28" s="5" t="s">
        <v>4726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3</v>
      </c>
      <c r="B29" s="5" t="s">
        <v>4720</v>
      </c>
      <c r="C29" s="5" t="s">
        <v>4727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4</v>
      </c>
      <c r="B30" s="5" t="s">
        <v>4728</v>
      </c>
      <c r="C30" s="5" t="s">
        <v>4729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4444</v>
      </c>
      <c r="C31" s="5" t="s">
        <v>4730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4</v>
      </c>
      <c r="B32" s="5" t="s">
        <v>4728</v>
      </c>
      <c r="C32" s="5" t="s">
        <v>4731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2</v>
      </c>
      <c r="B33" s="5" t="s">
        <v>4718</v>
      </c>
      <c r="C33" s="5" t="s">
        <v>4732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4</v>
      </c>
      <c r="B34" s="5" t="s">
        <v>4728</v>
      </c>
      <c r="C34" s="5" t="s">
        <v>4733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3</v>
      </c>
      <c r="B35" s="5" t="s">
        <v>4720</v>
      </c>
      <c r="C35" s="5" t="s">
        <v>4734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4</v>
      </c>
      <c r="B36" s="5" t="s">
        <v>4728</v>
      </c>
      <c r="C36" s="5" t="s">
        <v>2193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4444</v>
      </c>
      <c r="C37" s="5" t="s">
        <v>4735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</v>
      </c>
      <c r="B38" s="5" t="s">
        <v>4718</v>
      </c>
      <c r="C38" s="5" t="s">
        <v>4736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4444</v>
      </c>
      <c r="C39" s="5" t="s">
        <v>4737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4444</v>
      </c>
      <c r="C40" s="5" t="s">
        <v>4738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9">
        <v>43</v>
      </c>
      <c r="B41" s="9" t="s">
        <v>248</v>
      </c>
      <c r="C41" s="9" t="s">
        <v>162</v>
      </c>
      <c r="D41" s="9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40</v>
      </c>
      <c r="B42" s="5" t="s">
        <v>4739</v>
      </c>
      <c r="C42" s="5" t="s">
        <v>164</v>
      </c>
      <c r="D42" s="5" t="s">
        <v>165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4444</v>
      </c>
      <c r="C43" s="5" t="s">
        <v>168</v>
      </c>
      <c r="D43" s="5" t="s">
        <v>165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4444</v>
      </c>
      <c r="C44" s="5" t="s">
        <v>250</v>
      </c>
      <c r="D44" s="5" t="s">
        <v>165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4444</v>
      </c>
      <c r="C45" s="5" t="s">
        <v>277</v>
      </c>
      <c r="D45" s="5" t="s">
        <v>165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9">
        <v>43</v>
      </c>
      <c r="B46" s="9" t="s">
        <v>169</v>
      </c>
      <c r="C46" s="9" t="s">
        <v>162</v>
      </c>
      <c r="D46" s="9" t="s">
        <v>165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3</v>
      </c>
      <c r="B47" s="5" t="s">
        <v>4720</v>
      </c>
      <c r="C47" s="5" t="s">
        <v>170</v>
      </c>
      <c r="D47" s="5" t="s">
        <v>171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19</v>
      </c>
      <c r="B48" s="5" t="s">
        <v>4740</v>
      </c>
      <c r="C48" s="5" t="s">
        <v>173</v>
      </c>
      <c r="D48" s="5" t="s">
        <v>171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10</v>
      </c>
      <c r="B49" s="5" t="s">
        <v>4741</v>
      </c>
      <c r="C49" s="5" t="s">
        <v>175</v>
      </c>
      <c r="D49" s="5" t="s">
        <v>171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11</v>
      </c>
      <c r="B50" s="5" t="s">
        <v>4742</v>
      </c>
      <c r="C50" s="5" t="s">
        <v>177</v>
      </c>
      <c r="D50" s="5" t="s">
        <v>171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9">
        <v>43</v>
      </c>
      <c r="B51" s="9" t="s">
        <v>169</v>
      </c>
      <c r="C51" s="9" t="s">
        <v>162</v>
      </c>
      <c r="D51" s="9" t="s">
        <v>171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22</v>
      </c>
      <c r="B52" s="5" t="s">
        <v>4743</v>
      </c>
      <c r="C52" s="5" t="s">
        <v>180</v>
      </c>
      <c r="D52" s="5" t="s">
        <v>181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10</v>
      </c>
      <c r="B53" s="5" t="s">
        <v>4741</v>
      </c>
      <c r="C53" s="5" t="s">
        <v>183</v>
      </c>
      <c r="D53" s="5" t="s">
        <v>181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6</v>
      </c>
      <c r="B54" s="5" t="s">
        <v>4744</v>
      </c>
      <c r="C54" s="5" t="s">
        <v>185</v>
      </c>
      <c r="D54" s="5" t="s">
        <v>181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3</v>
      </c>
      <c r="B55" s="5" t="s">
        <v>4720</v>
      </c>
      <c r="C55" s="5" t="s">
        <v>186</v>
      </c>
      <c r="D55" s="5" t="s">
        <v>181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2</v>
      </c>
      <c r="B56" s="5" t="s">
        <v>4718</v>
      </c>
      <c r="C56" s="5" t="s">
        <v>187</v>
      </c>
      <c r="D56" s="5" t="s">
        <v>181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0</v>
      </c>
      <c r="B57" s="5" t="s">
        <v>188</v>
      </c>
      <c r="C57" s="5" t="s">
        <v>189</v>
      </c>
      <c r="D57" s="5" t="s">
        <v>181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9">
        <v>43</v>
      </c>
      <c r="B58" s="9" t="s">
        <v>178</v>
      </c>
      <c r="C58" s="9" t="s">
        <v>162</v>
      </c>
      <c r="D58" s="9" t="s">
        <v>181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24</v>
      </c>
      <c r="B59" s="5" t="s">
        <v>4745</v>
      </c>
      <c r="C59" s="5" t="s">
        <v>191</v>
      </c>
      <c r="D59" s="5" t="s">
        <v>192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19</v>
      </c>
      <c r="B60" s="5" t="s">
        <v>4740</v>
      </c>
      <c r="C60" s="5" t="s">
        <v>194</v>
      </c>
      <c r="D60" s="5" t="s">
        <v>192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9">
        <v>43</v>
      </c>
      <c r="B61" s="9" t="s">
        <v>178</v>
      </c>
      <c r="C61" s="9" t="s">
        <v>162</v>
      </c>
      <c r="D61" s="9" t="s">
        <v>192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AD76"/>
  <sheetViews>
    <sheetView workbookViewId="0"/>
  </sheetViews>
  <sheetFormatPr defaultRowHeight="14.5" x14ac:dyDescent="0.35"/>
  <cols>
    <col min="1" max="1" width="57" customWidth="1"/>
    <col min="2" max="3" width="26" customWidth="1"/>
    <col min="4" max="4" width="17" customWidth="1"/>
    <col min="5" max="30" width="2" customWidth="1"/>
  </cols>
  <sheetData>
    <row r="1" spans="1:30" x14ac:dyDescent="0.35">
      <c r="A1" s="11" t="s">
        <v>4746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85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81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1141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1520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249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6831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4172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13912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1709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259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403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4747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3</v>
      </c>
      <c r="B22" s="5" t="s">
        <v>1646</v>
      </c>
      <c r="C22" s="5" t="s">
        <v>4748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4749</v>
      </c>
      <c r="C23" s="5" t="s">
        <v>4750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4749</v>
      </c>
      <c r="C24" s="5" t="s">
        <v>4751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4749</v>
      </c>
      <c r="C25" s="5" t="s">
        <v>4752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5</v>
      </c>
      <c r="B26" s="5" t="s">
        <v>4753</v>
      </c>
      <c r="C26" s="5" t="s">
        <v>4754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4749</v>
      </c>
      <c r="C27" s="5" t="s">
        <v>4755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4749</v>
      </c>
      <c r="C28" s="5" t="s">
        <v>4756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4749</v>
      </c>
      <c r="C29" s="5" t="s">
        <v>4757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3</v>
      </c>
      <c r="B30" s="5" t="s">
        <v>1646</v>
      </c>
      <c r="C30" s="5" t="s">
        <v>4758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6</v>
      </c>
      <c r="B31" s="5" t="s">
        <v>1649</v>
      </c>
      <c r="C31" s="5" t="s">
        <v>4759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4749</v>
      </c>
      <c r="C32" s="5" t="s">
        <v>4760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4749</v>
      </c>
      <c r="C33" s="5" t="s">
        <v>4761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3</v>
      </c>
      <c r="B34" s="5" t="s">
        <v>1646</v>
      </c>
      <c r="C34" s="5" t="s">
        <v>4762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4763</v>
      </c>
      <c r="C35" s="5" t="s">
        <v>4764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4763</v>
      </c>
      <c r="C36" s="5" t="s">
        <v>1854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4749</v>
      </c>
      <c r="C37" s="5" t="s">
        <v>4765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12</v>
      </c>
      <c r="B38" s="5" t="s">
        <v>3255</v>
      </c>
      <c r="C38" s="5" t="s">
        <v>4766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4749</v>
      </c>
      <c r="C39" s="5" t="s">
        <v>4767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3</v>
      </c>
      <c r="B40" s="5" t="s">
        <v>1646</v>
      </c>
      <c r="C40" s="5" t="s">
        <v>4768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4</v>
      </c>
      <c r="B41" s="5" t="s">
        <v>4540</v>
      </c>
      <c r="C41" s="5" t="s">
        <v>4769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4749</v>
      </c>
      <c r="C42" s="5" t="s">
        <v>4770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4749</v>
      </c>
      <c r="C43" s="5" t="s">
        <v>4771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4749</v>
      </c>
      <c r="C44" s="5" t="s">
        <v>4772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4749</v>
      </c>
      <c r="C45" s="5" t="s">
        <v>4773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4749</v>
      </c>
      <c r="C46" s="5" t="s">
        <v>4774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3</v>
      </c>
      <c r="B47" s="5" t="s">
        <v>1646</v>
      </c>
      <c r="C47" s="5" t="s">
        <v>4775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4</v>
      </c>
      <c r="B48" s="5" t="s">
        <v>4540</v>
      </c>
      <c r="C48" s="5" t="s">
        <v>4776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7</v>
      </c>
      <c r="B49" s="5" t="s">
        <v>4777</v>
      </c>
      <c r="C49" s="5" t="s">
        <v>4778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4749</v>
      </c>
      <c r="C50" s="5" t="s">
        <v>4779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3</v>
      </c>
      <c r="B51" s="5" t="s">
        <v>1646</v>
      </c>
      <c r="C51" s="5" t="s">
        <v>4780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3</v>
      </c>
      <c r="B52" s="5" t="s">
        <v>1646</v>
      </c>
      <c r="C52" s="5" t="s">
        <v>4781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</v>
      </c>
      <c r="B53" s="5" t="s">
        <v>4749</v>
      </c>
      <c r="C53" s="5" t="s">
        <v>4782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</v>
      </c>
      <c r="B54" s="5" t="s">
        <v>4749</v>
      </c>
      <c r="C54" s="5" t="s">
        <v>4783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9">
        <v>81</v>
      </c>
      <c r="B55" s="9" t="s">
        <v>4784</v>
      </c>
      <c r="C55" s="9" t="s">
        <v>162</v>
      </c>
      <c r="D55" s="9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72</v>
      </c>
      <c r="B56" s="5" t="s">
        <v>1658</v>
      </c>
      <c r="C56" s="5" t="s">
        <v>164</v>
      </c>
      <c r="D56" s="5" t="s">
        <v>165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4749</v>
      </c>
      <c r="C57" s="5" t="s">
        <v>167</v>
      </c>
      <c r="D57" s="5" t="s">
        <v>165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5</v>
      </c>
      <c r="B58" s="5" t="s">
        <v>4753</v>
      </c>
      <c r="C58" s="5" t="s">
        <v>168</v>
      </c>
      <c r="D58" s="5" t="s">
        <v>165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2</v>
      </c>
      <c r="B59" s="5" t="s">
        <v>4763</v>
      </c>
      <c r="C59" s="5" t="s">
        <v>250</v>
      </c>
      <c r="D59" s="5" t="s">
        <v>165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</v>
      </c>
      <c r="B60" s="5" t="s">
        <v>4749</v>
      </c>
      <c r="C60" s="5" t="s">
        <v>277</v>
      </c>
      <c r="D60" s="5" t="s">
        <v>165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9">
        <v>81</v>
      </c>
      <c r="B61" s="9" t="s">
        <v>255</v>
      </c>
      <c r="C61" s="9" t="s">
        <v>162</v>
      </c>
      <c r="D61" s="9" t="s">
        <v>165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3</v>
      </c>
      <c r="B62" s="5" t="s">
        <v>1646</v>
      </c>
      <c r="C62" s="5" t="s">
        <v>170</v>
      </c>
      <c r="D62" s="5" t="s">
        <v>171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31</v>
      </c>
      <c r="B63" s="5" t="s">
        <v>4785</v>
      </c>
      <c r="C63" s="5" t="s">
        <v>173</v>
      </c>
      <c r="D63" s="5" t="s">
        <v>171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14</v>
      </c>
      <c r="B64" s="5" t="s">
        <v>4786</v>
      </c>
      <c r="C64" s="5" t="s">
        <v>175</v>
      </c>
      <c r="D64" s="5" t="s">
        <v>171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33</v>
      </c>
      <c r="B65" s="5" t="s">
        <v>4787</v>
      </c>
      <c r="C65" s="5" t="s">
        <v>177</v>
      </c>
      <c r="D65" s="5" t="s">
        <v>171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9">
        <v>81</v>
      </c>
      <c r="B66" s="9" t="s">
        <v>255</v>
      </c>
      <c r="C66" s="9" t="s">
        <v>162</v>
      </c>
      <c r="D66" s="9" t="s">
        <v>171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28</v>
      </c>
      <c r="B67" s="5" t="s">
        <v>4788</v>
      </c>
      <c r="C67" s="5" t="s">
        <v>180</v>
      </c>
      <c r="D67" s="5" t="s">
        <v>181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23</v>
      </c>
      <c r="B68" s="5" t="s">
        <v>4789</v>
      </c>
      <c r="C68" s="5" t="s">
        <v>183</v>
      </c>
      <c r="D68" s="5" t="s">
        <v>181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17</v>
      </c>
      <c r="B69" s="5" t="s">
        <v>4790</v>
      </c>
      <c r="C69" s="5" t="s">
        <v>185</v>
      </c>
      <c r="D69" s="5" t="s">
        <v>181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7</v>
      </c>
      <c r="B70" s="5" t="s">
        <v>4777</v>
      </c>
      <c r="C70" s="5" t="s">
        <v>186</v>
      </c>
      <c r="D70" s="5" t="s">
        <v>181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2</v>
      </c>
      <c r="B71" s="5" t="s">
        <v>4763</v>
      </c>
      <c r="C71" s="5" t="s">
        <v>187</v>
      </c>
      <c r="D71" s="5" t="s">
        <v>181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4</v>
      </c>
      <c r="B72" s="5" t="s">
        <v>4540</v>
      </c>
      <c r="C72" s="5" t="s">
        <v>189</v>
      </c>
      <c r="D72" s="5" t="s">
        <v>181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9">
        <v>81</v>
      </c>
      <c r="B73" s="9" t="s">
        <v>169</v>
      </c>
      <c r="C73" s="9" t="s">
        <v>162</v>
      </c>
      <c r="D73" s="9" t="s">
        <v>181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47</v>
      </c>
      <c r="B74" s="5" t="s">
        <v>4791</v>
      </c>
      <c r="C74" s="5" t="s">
        <v>191</v>
      </c>
      <c r="D74" s="5" t="s">
        <v>192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34</v>
      </c>
      <c r="B75" s="5" t="s">
        <v>4792</v>
      </c>
      <c r="C75" s="5" t="s">
        <v>194</v>
      </c>
      <c r="D75" s="5" t="s">
        <v>192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9">
        <v>81</v>
      </c>
      <c r="B76" s="9" t="s">
        <v>178</v>
      </c>
      <c r="C76" s="9" t="s">
        <v>162</v>
      </c>
      <c r="D76" s="9" t="s">
        <v>192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AD86"/>
  <sheetViews>
    <sheetView workbookViewId="0"/>
  </sheetViews>
  <sheetFormatPr defaultRowHeight="14.5" x14ac:dyDescent="0.35"/>
  <cols>
    <col min="1" max="1" width="53" customWidth="1"/>
    <col min="2" max="2" width="23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4793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4794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156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2631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1610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5588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4629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14711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1397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4795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2501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1965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199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200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4796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498</v>
      </c>
      <c r="C22" s="5" t="s">
        <v>4797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498</v>
      </c>
      <c r="C23" s="5" t="s">
        <v>4798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972</v>
      </c>
      <c r="C24" s="5" t="s">
        <v>4799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972</v>
      </c>
      <c r="C25" s="5" t="s">
        <v>4800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498</v>
      </c>
      <c r="C26" s="5" t="s">
        <v>4801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972</v>
      </c>
      <c r="C27" s="5" t="s">
        <v>4802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3</v>
      </c>
      <c r="B28" s="5" t="s">
        <v>4803</v>
      </c>
      <c r="C28" s="5" t="s">
        <v>4804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498</v>
      </c>
      <c r="C29" s="5" t="s">
        <v>4805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972</v>
      </c>
      <c r="C30" s="5" t="s">
        <v>4806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972</v>
      </c>
      <c r="C31" s="5" t="s">
        <v>4807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972</v>
      </c>
      <c r="C32" s="5" t="s">
        <v>4808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498</v>
      </c>
      <c r="C33" s="5" t="s">
        <v>4809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6</v>
      </c>
      <c r="B34" s="5" t="s">
        <v>1017</v>
      </c>
      <c r="C34" s="5" t="s">
        <v>3787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972</v>
      </c>
      <c r="C35" s="5" t="s">
        <v>4810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2</v>
      </c>
      <c r="B36" s="5" t="s">
        <v>972</v>
      </c>
      <c r="C36" s="5" t="s">
        <v>4811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498</v>
      </c>
      <c r="C37" s="5" t="s">
        <v>4812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5</v>
      </c>
      <c r="B38" s="5" t="s">
        <v>4813</v>
      </c>
      <c r="C38" s="5" t="s">
        <v>4814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6</v>
      </c>
      <c r="B39" s="5" t="s">
        <v>1017</v>
      </c>
      <c r="C39" s="5" t="s">
        <v>4815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972</v>
      </c>
      <c r="C40" s="5" t="s">
        <v>4816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972</v>
      </c>
      <c r="C41" s="5" t="s">
        <v>4817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3</v>
      </c>
      <c r="B42" s="5" t="s">
        <v>4803</v>
      </c>
      <c r="C42" s="5" t="s">
        <v>4818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7</v>
      </c>
      <c r="B43" s="5" t="s">
        <v>1406</v>
      </c>
      <c r="C43" s="5" t="s">
        <v>1697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498</v>
      </c>
      <c r="C44" s="5" t="s">
        <v>4819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498</v>
      </c>
      <c r="C45" s="5" t="s">
        <v>4820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3</v>
      </c>
      <c r="B46" s="5" t="s">
        <v>4803</v>
      </c>
      <c r="C46" s="5" t="s">
        <v>4821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3</v>
      </c>
      <c r="B47" s="5" t="s">
        <v>4803</v>
      </c>
      <c r="C47" s="5" t="s">
        <v>4822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5</v>
      </c>
      <c r="B48" s="5" t="s">
        <v>4813</v>
      </c>
      <c r="C48" s="5" t="s">
        <v>4823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498</v>
      </c>
      <c r="C49" s="5" t="s">
        <v>4824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498</v>
      </c>
      <c r="C50" s="5" t="s">
        <v>4825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15</v>
      </c>
      <c r="B51" s="5" t="s">
        <v>4826</v>
      </c>
      <c r="C51" s="5" t="s">
        <v>4827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4</v>
      </c>
      <c r="B52" s="5" t="s">
        <v>1014</v>
      </c>
      <c r="C52" s="5" t="s">
        <v>4828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5</v>
      </c>
      <c r="B53" s="5" t="s">
        <v>4813</v>
      </c>
      <c r="C53" s="5" t="s">
        <v>4829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3</v>
      </c>
      <c r="B54" s="5" t="s">
        <v>4803</v>
      </c>
      <c r="C54" s="5" t="s">
        <v>4830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2</v>
      </c>
      <c r="B55" s="5" t="s">
        <v>972</v>
      </c>
      <c r="C55" s="5" t="s">
        <v>4831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</v>
      </c>
      <c r="B56" s="5" t="s">
        <v>498</v>
      </c>
      <c r="C56" s="5" t="s">
        <v>4832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8</v>
      </c>
      <c r="B57" s="5" t="s">
        <v>1047</v>
      </c>
      <c r="C57" s="5" t="s">
        <v>4833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7</v>
      </c>
      <c r="B58" s="5" t="s">
        <v>1406</v>
      </c>
      <c r="C58" s="5" t="s">
        <v>4834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11</v>
      </c>
      <c r="B59" s="5" t="s">
        <v>4835</v>
      </c>
      <c r="C59" s="5" t="s">
        <v>4633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2</v>
      </c>
      <c r="B60" s="5" t="s">
        <v>972</v>
      </c>
      <c r="C60" s="5" t="s">
        <v>4836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1</v>
      </c>
      <c r="B61" s="5" t="s">
        <v>498</v>
      </c>
      <c r="C61" s="5" t="s">
        <v>4837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2</v>
      </c>
      <c r="B62" s="5" t="s">
        <v>972</v>
      </c>
      <c r="C62" s="5" t="s">
        <v>4838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16</v>
      </c>
      <c r="B63" s="5" t="s">
        <v>1191</v>
      </c>
      <c r="C63" s="5" t="s">
        <v>4839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8</v>
      </c>
      <c r="B64" s="5" t="s">
        <v>1047</v>
      </c>
      <c r="C64" s="5" t="s">
        <v>4840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9">
        <v>156</v>
      </c>
      <c r="B65" s="9" t="s">
        <v>1045</v>
      </c>
      <c r="C65" s="9" t="s">
        <v>162</v>
      </c>
      <c r="D65" s="9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140</v>
      </c>
      <c r="B66" s="5" t="s">
        <v>4062</v>
      </c>
      <c r="C66" s="5" t="s">
        <v>164</v>
      </c>
      <c r="D66" s="5" t="s">
        <v>165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2</v>
      </c>
      <c r="B67" s="5" t="s">
        <v>972</v>
      </c>
      <c r="C67" s="5" t="s">
        <v>166</v>
      </c>
      <c r="D67" s="5" t="s">
        <v>165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5</v>
      </c>
      <c r="B68" s="5" t="s">
        <v>4813</v>
      </c>
      <c r="C68" s="5" t="s">
        <v>168</v>
      </c>
      <c r="D68" s="5" t="s">
        <v>165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2</v>
      </c>
      <c r="B69" s="5" t="s">
        <v>972</v>
      </c>
      <c r="C69" s="5" t="s">
        <v>250</v>
      </c>
      <c r="D69" s="5" t="s">
        <v>165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7</v>
      </c>
      <c r="B70" s="5" t="s">
        <v>1406</v>
      </c>
      <c r="C70" s="5" t="s">
        <v>277</v>
      </c>
      <c r="D70" s="5" t="s">
        <v>165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9">
        <v>156</v>
      </c>
      <c r="B71" s="9" t="s">
        <v>178</v>
      </c>
      <c r="C71" s="9" t="s">
        <v>162</v>
      </c>
      <c r="D71" s="9" t="s">
        <v>165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4</v>
      </c>
      <c r="B72" s="5" t="s">
        <v>1014</v>
      </c>
      <c r="C72" s="5" t="s">
        <v>170</v>
      </c>
      <c r="D72" s="5" t="s">
        <v>171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47</v>
      </c>
      <c r="B73" s="5" t="s">
        <v>4841</v>
      </c>
      <c r="C73" s="5" t="s">
        <v>173</v>
      </c>
      <c r="D73" s="5" t="s">
        <v>171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43</v>
      </c>
      <c r="B74" s="5" t="s">
        <v>4842</v>
      </c>
      <c r="C74" s="5" t="s">
        <v>175</v>
      </c>
      <c r="D74" s="5" t="s">
        <v>171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62</v>
      </c>
      <c r="B75" s="5" t="s">
        <v>4843</v>
      </c>
      <c r="C75" s="5" t="s">
        <v>177</v>
      </c>
      <c r="D75" s="5" t="s">
        <v>171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9">
        <v>156</v>
      </c>
      <c r="B76" s="9" t="s">
        <v>255</v>
      </c>
      <c r="C76" s="9" t="s">
        <v>162</v>
      </c>
      <c r="D76" s="9" t="s">
        <v>171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60</v>
      </c>
      <c r="B77" s="5" t="s">
        <v>3138</v>
      </c>
      <c r="C77" s="5" t="s">
        <v>180</v>
      </c>
      <c r="D77" s="5" t="s">
        <v>181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27</v>
      </c>
      <c r="B78" s="5" t="s">
        <v>4844</v>
      </c>
      <c r="C78" s="5" t="s">
        <v>183</v>
      </c>
      <c r="D78" s="5" t="s">
        <v>181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33</v>
      </c>
      <c r="B79" s="5" t="s">
        <v>4845</v>
      </c>
      <c r="C79" s="5" t="s">
        <v>185</v>
      </c>
      <c r="D79" s="5" t="s">
        <v>181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26</v>
      </c>
      <c r="B80" s="5" t="s">
        <v>1489</v>
      </c>
      <c r="C80" s="5" t="s">
        <v>186</v>
      </c>
      <c r="D80" s="5" t="s">
        <v>181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3</v>
      </c>
      <c r="B81" s="5" t="s">
        <v>4803</v>
      </c>
      <c r="C81" s="5" t="s">
        <v>187</v>
      </c>
      <c r="D81" s="5" t="s">
        <v>181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7</v>
      </c>
      <c r="B82" s="5" t="s">
        <v>1406</v>
      </c>
      <c r="C82" s="5" t="s">
        <v>189</v>
      </c>
      <c r="D82" s="5" t="s">
        <v>181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9">
        <v>156</v>
      </c>
      <c r="B83" s="9" t="s">
        <v>178</v>
      </c>
      <c r="C83" s="9" t="s">
        <v>162</v>
      </c>
      <c r="D83" s="9" t="s">
        <v>181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98</v>
      </c>
      <c r="B84" s="5" t="s">
        <v>4846</v>
      </c>
      <c r="C84" s="5" t="s">
        <v>191</v>
      </c>
      <c r="D84" s="5" t="s">
        <v>192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58</v>
      </c>
      <c r="B85" s="5" t="s">
        <v>4847</v>
      </c>
      <c r="C85" s="5" t="s">
        <v>194</v>
      </c>
      <c r="D85" s="5" t="s">
        <v>192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9">
        <v>156</v>
      </c>
      <c r="B86" s="9" t="s">
        <v>178</v>
      </c>
      <c r="C86" s="9" t="s">
        <v>162</v>
      </c>
      <c r="D86" s="9" t="s">
        <v>192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AD50"/>
  <sheetViews>
    <sheetView workbookViewId="0"/>
  </sheetViews>
  <sheetFormatPr defaultRowHeight="14.5" x14ac:dyDescent="0.35"/>
  <cols>
    <col min="1" max="1" width="55" customWidth="1"/>
    <col min="2" max="2" width="25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4848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4849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24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1315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2060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250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3767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4302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11695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942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4795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1731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225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4850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259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4851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3388</v>
      </c>
      <c r="C22" s="5" t="s">
        <v>4852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1479</v>
      </c>
      <c r="C23" s="5" t="s">
        <v>4853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6</v>
      </c>
      <c r="B24" s="5" t="s">
        <v>218</v>
      </c>
      <c r="C24" s="5" t="s">
        <v>4854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3388</v>
      </c>
      <c r="C25" s="5" t="s">
        <v>4855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3388</v>
      </c>
      <c r="C26" s="5" t="s">
        <v>4856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1479</v>
      </c>
      <c r="C27" s="5" t="s">
        <v>4857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1479</v>
      </c>
      <c r="C28" s="5" t="s">
        <v>4858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8</v>
      </c>
      <c r="B29" s="5" t="s">
        <v>279</v>
      </c>
      <c r="C29" s="5" t="s">
        <v>4859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1479</v>
      </c>
      <c r="C30" s="5" t="s">
        <v>4860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9">
        <v>24</v>
      </c>
      <c r="B31" s="9" t="s">
        <v>178</v>
      </c>
      <c r="C31" s="9" t="s">
        <v>162</v>
      </c>
      <c r="D31" s="9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21</v>
      </c>
      <c r="B32" s="5" t="s">
        <v>4613</v>
      </c>
      <c r="C32" s="5" t="s">
        <v>164</v>
      </c>
      <c r="D32" s="5" t="s">
        <v>165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1479</v>
      </c>
      <c r="C33" s="5" t="s">
        <v>167</v>
      </c>
      <c r="D33" s="5" t="s">
        <v>165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2</v>
      </c>
      <c r="B34" s="5" t="s">
        <v>3388</v>
      </c>
      <c r="C34" s="5" t="s">
        <v>250</v>
      </c>
      <c r="D34" s="5" t="s">
        <v>165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9">
        <v>24</v>
      </c>
      <c r="B35" s="9" t="s">
        <v>178</v>
      </c>
      <c r="C35" s="9" t="s">
        <v>162</v>
      </c>
      <c r="D35" s="9" t="s">
        <v>165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1479</v>
      </c>
      <c r="C36" s="5" t="s">
        <v>170</v>
      </c>
      <c r="D36" s="5" t="s">
        <v>171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8</v>
      </c>
      <c r="B37" s="5" t="s">
        <v>279</v>
      </c>
      <c r="C37" s="5" t="s">
        <v>173</v>
      </c>
      <c r="D37" s="5" t="s">
        <v>171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4</v>
      </c>
      <c r="B38" s="5" t="s">
        <v>1489</v>
      </c>
      <c r="C38" s="5" t="s">
        <v>175</v>
      </c>
      <c r="D38" s="5" t="s">
        <v>171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11</v>
      </c>
      <c r="B39" s="5" t="s">
        <v>3839</v>
      </c>
      <c r="C39" s="5" t="s">
        <v>177</v>
      </c>
      <c r="D39" s="5" t="s">
        <v>171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9">
        <v>24</v>
      </c>
      <c r="B40" s="9" t="s">
        <v>178</v>
      </c>
      <c r="C40" s="9" t="s">
        <v>162</v>
      </c>
      <c r="D40" s="9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10</v>
      </c>
      <c r="B41" s="5" t="s">
        <v>4861</v>
      </c>
      <c r="C41" s="5" t="s">
        <v>180</v>
      </c>
      <c r="D41" s="5" t="s">
        <v>181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9</v>
      </c>
      <c r="B42" s="5" t="s">
        <v>3476</v>
      </c>
      <c r="C42" s="5" t="s">
        <v>183</v>
      </c>
      <c r="D42" s="5" t="s">
        <v>181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4</v>
      </c>
      <c r="B43" s="5" t="s">
        <v>1489</v>
      </c>
      <c r="C43" s="5" t="s">
        <v>185</v>
      </c>
      <c r="D43" s="5" t="s">
        <v>181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1479</v>
      </c>
      <c r="C44" s="5" t="s">
        <v>186</v>
      </c>
      <c r="D44" s="5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0</v>
      </c>
      <c r="B45" s="5" t="s">
        <v>188</v>
      </c>
      <c r="C45" s="5" t="s">
        <v>187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0</v>
      </c>
      <c r="B46" s="5" t="s">
        <v>188</v>
      </c>
      <c r="C46" s="5" t="s">
        <v>189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9">
        <v>24</v>
      </c>
      <c r="B47" s="9" t="s">
        <v>169</v>
      </c>
      <c r="C47" s="9" t="s">
        <v>162</v>
      </c>
      <c r="D47" s="9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19</v>
      </c>
      <c r="B48" s="5" t="s">
        <v>4862</v>
      </c>
      <c r="C48" s="5" t="s">
        <v>191</v>
      </c>
      <c r="D48" s="5" t="s">
        <v>192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5</v>
      </c>
      <c r="B49" s="5" t="s">
        <v>3828</v>
      </c>
      <c r="C49" s="5" t="s">
        <v>194</v>
      </c>
      <c r="D49" s="5" t="s">
        <v>192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9">
        <v>24</v>
      </c>
      <c r="B50" s="9" t="s">
        <v>178</v>
      </c>
      <c r="C50" s="9" t="s">
        <v>162</v>
      </c>
      <c r="D50" s="9" t="s">
        <v>192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AD47"/>
  <sheetViews>
    <sheetView workbookViewId="0"/>
  </sheetViews>
  <sheetFormatPr defaultRowHeight="14.5" x14ac:dyDescent="0.35"/>
  <cols>
    <col min="1" max="1" width="62" customWidth="1"/>
    <col min="2" max="2" width="32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4863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4864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20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1300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1127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214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4083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3293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10017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1021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287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3921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1731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199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200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4865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3</v>
      </c>
      <c r="B22" s="5" t="s">
        <v>204</v>
      </c>
      <c r="C22" s="5" t="s">
        <v>4866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5</v>
      </c>
      <c r="B23" s="5" t="s">
        <v>218</v>
      </c>
      <c r="C23" s="5" t="s">
        <v>4867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206</v>
      </c>
      <c r="C24" s="5" t="s">
        <v>4868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202</v>
      </c>
      <c r="C25" s="5" t="s">
        <v>4869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5</v>
      </c>
      <c r="B26" s="5" t="s">
        <v>218</v>
      </c>
      <c r="C26" s="5" t="s">
        <v>4870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4</v>
      </c>
      <c r="B27" s="5" t="s">
        <v>211</v>
      </c>
      <c r="C27" s="5" t="s">
        <v>4871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9">
        <v>20</v>
      </c>
      <c r="B28" s="9" t="s">
        <v>178</v>
      </c>
      <c r="C28" s="9" t="s">
        <v>162</v>
      </c>
      <c r="D28" s="9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14</v>
      </c>
      <c r="B29" s="5" t="s">
        <v>1224</v>
      </c>
      <c r="C29" s="5" t="s">
        <v>164</v>
      </c>
      <c r="D29" s="5" t="s">
        <v>165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202</v>
      </c>
      <c r="C30" s="5" t="s">
        <v>250</v>
      </c>
      <c r="D30" s="5" t="s">
        <v>165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5</v>
      </c>
      <c r="B31" s="5" t="s">
        <v>218</v>
      </c>
      <c r="C31" s="5" t="s">
        <v>277</v>
      </c>
      <c r="D31" s="5" t="s">
        <v>165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9">
        <v>20</v>
      </c>
      <c r="B32" s="9" t="s">
        <v>178</v>
      </c>
      <c r="C32" s="9" t="s">
        <v>162</v>
      </c>
      <c r="D32" s="9" t="s">
        <v>165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202</v>
      </c>
      <c r="C33" s="5" t="s">
        <v>170</v>
      </c>
      <c r="D33" s="5" t="s">
        <v>171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4</v>
      </c>
      <c r="B34" s="5" t="s">
        <v>211</v>
      </c>
      <c r="C34" s="5" t="s">
        <v>173</v>
      </c>
      <c r="D34" s="5" t="s">
        <v>171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8</v>
      </c>
      <c r="B35" s="5" t="s">
        <v>221</v>
      </c>
      <c r="C35" s="5" t="s">
        <v>175</v>
      </c>
      <c r="D35" s="5" t="s">
        <v>171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7</v>
      </c>
      <c r="B36" s="5" t="s">
        <v>217</v>
      </c>
      <c r="C36" s="5" t="s">
        <v>177</v>
      </c>
      <c r="D36" s="5" t="s">
        <v>171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9">
        <v>20</v>
      </c>
      <c r="B37" s="9" t="s">
        <v>178</v>
      </c>
      <c r="C37" s="9" t="s">
        <v>162</v>
      </c>
      <c r="D37" s="9" t="s">
        <v>171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8</v>
      </c>
      <c r="B38" s="5" t="s">
        <v>221</v>
      </c>
      <c r="C38" s="5" t="s">
        <v>180</v>
      </c>
      <c r="D38" s="5" t="s">
        <v>181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206</v>
      </c>
      <c r="C39" s="5" t="s">
        <v>183</v>
      </c>
      <c r="D39" s="5" t="s">
        <v>181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4</v>
      </c>
      <c r="B40" s="5" t="s">
        <v>211</v>
      </c>
      <c r="C40" s="5" t="s">
        <v>185</v>
      </c>
      <c r="D40" s="5" t="s">
        <v>181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206</v>
      </c>
      <c r="C41" s="5" t="s">
        <v>186</v>
      </c>
      <c r="D41" s="5" t="s">
        <v>181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2</v>
      </c>
      <c r="B42" s="5" t="s">
        <v>206</v>
      </c>
      <c r="C42" s="5" t="s">
        <v>187</v>
      </c>
      <c r="D42" s="5" t="s">
        <v>181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206</v>
      </c>
      <c r="C43" s="5" t="s">
        <v>189</v>
      </c>
      <c r="D43" s="5" t="s">
        <v>181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9">
        <v>20</v>
      </c>
      <c r="B44" s="9" t="s">
        <v>178</v>
      </c>
      <c r="C44" s="9" t="s">
        <v>162</v>
      </c>
      <c r="D44" s="9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11</v>
      </c>
      <c r="B45" s="5" t="s">
        <v>4715</v>
      </c>
      <c r="C45" s="5" t="s">
        <v>191</v>
      </c>
      <c r="D45" s="5" t="s">
        <v>192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9</v>
      </c>
      <c r="B46" s="5" t="s">
        <v>1960</v>
      </c>
      <c r="C46" s="5" t="s">
        <v>194</v>
      </c>
      <c r="D46" s="5" t="s">
        <v>192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9">
        <v>20</v>
      </c>
      <c r="B47" s="9" t="s">
        <v>178</v>
      </c>
      <c r="C47" s="9" t="s">
        <v>162</v>
      </c>
      <c r="D47" s="9" t="s">
        <v>192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AD53"/>
  <sheetViews>
    <sheetView workbookViewId="0"/>
  </sheetViews>
  <sheetFormatPr defaultRowHeight="14.5" x14ac:dyDescent="0.35"/>
  <cols>
    <col min="1" max="1" width="61" customWidth="1"/>
    <col min="2" max="2" width="31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4872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4873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35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1388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1612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233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4095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4908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12236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1024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287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198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3921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4874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118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4875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238</v>
      </c>
      <c r="C22" s="5" t="s">
        <v>4876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238</v>
      </c>
      <c r="C23" s="5" t="s">
        <v>4877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227</v>
      </c>
      <c r="C24" s="5" t="s">
        <v>4878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4</v>
      </c>
      <c r="B25" s="5" t="s">
        <v>240</v>
      </c>
      <c r="C25" s="5" t="s">
        <v>4879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3</v>
      </c>
      <c r="B26" s="5" t="s">
        <v>231</v>
      </c>
      <c r="C26" s="5" t="s">
        <v>4880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238</v>
      </c>
      <c r="C27" s="5" t="s">
        <v>4881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8</v>
      </c>
      <c r="B28" s="5" t="s">
        <v>4882</v>
      </c>
      <c r="C28" s="5" t="s">
        <v>4883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5</v>
      </c>
      <c r="B29" s="5" t="s">
        <v>233</v>
      </c>
      <c r="C29" s="5" t="s">
        <v>4884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4</v>
      </c>
      <c r="B30" s="5" t="s">
        <v>240</v>
      </c>
      <c r="C30" s="5" t="s">
        <v>4885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3</v>
      </c>
      <c r="B31" s="5" t="s">
        <v>231</v>
      </c>
      <c r="C31" s="5" t="s">
        <v>4886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227</v>
      </c>
      <c r="C32" s="5" t="s">
        <v>4887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9">
        <v>35</v>
      </c>
      <c r="B33" s="9" t="s">
        <v>178</v>
      </c>
      <c r="C33" s="9" t="s">
        <v>162</v>
      </c>
      <c r="D33" s="9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30</v>
      </c>
      <c r="B34" s="5" t="s">
        <v>2219</v>
      </c>
      <c r="C34" s="5" t="s">
        <v>164</v>
      </c>
      <c r="D34" s="5" t="s">
        <v>165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238</v>
      </c>
      <c r="C35" s="5" t="s">
        <v>167</v>
      </c>
      <c r="D35" s="5" t="s">
        <v>165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227</v>
      </c>
      <c r="C36" s="5" t="s">
        <v>250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238</v>
      </c>
      <c r="C37" s="5" t="s">
        <v>277</v>
      </c>
      <c r="D37" s="5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9">
        <v>35</v>
      </c>
      <c r="B38" s="9" t="s">
        <v>255</v>
      </c>
      <c r="C38" s="9" t="s">
        <v>162</v>
      </c>
      <c r="D38" s="9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3</v>
      </c>
      <c r="B39" s="5" t="s">
        <v>231</v>
      </c>
      <c r="C39" s="5" t="s">
        <v>170</v>
      </c>
      <c r="D39" s="5" t="s">
        <v>171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13</v>
      </c>
      <c r="B40" s="5" t="s">
        <v>4888</v>
      </c>
      <c r="C40" s="5" t="s">
        <v>173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7</v>
      </c>
      <c r="B41" s="5" t="s">
        <v>211</v>
      </c>
      <c r="C41" s="5" t="s">
        <v>175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12</v>
      </c>
      <c r="B42" s="5" t="s">
        <v>257</v>
      </c>
      <c r="C42" s="5" t="s">
        <v>177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9">
        <v>35</v>
      </c>
      <c r="B43" s="9" t="s">
        <v>178</v>
      </c>
      <c r="C43" s="9" t="s">
        <v>162</v>
      </c>
      <c r="D43" s="9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15</v>
      </c>
      <c r="B44" s="5" t="s">
        <v>252</v>
      </c>
      <c r="C44" s="5" t="s">
        <v>180</v>
      </c>
      <c r="D44" s="5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6</v>
      </c>
      <c r="B45" s="5" t="s">
        <v>236</v>
      </c>
      <c r="C45" s="5" t="s">
        <v>183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7</v>
      </c>
      <c r="B46" s="5" t="s">
        <v>211</v>
      </c>
      <c r="C46" s="5" t="s">
        <v>185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6</v>
      </c>
      <c r="B47" s="5" t="s">
        <v>236</v>
      </c>
      <c r="C47" s="5" t="s">
        <v>186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0</v>
      </c>
      <c r="B48" s="5" t="s">
        <v>188</v>
      </c>
      <c r="C48" s="5" t="s">
        <v>187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227</v>
      </c>
      <c r="C49" s="5" t="s">
        <v>189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9">
        <v>35</v>
      </c>
      <c r="B50" s="9" t="s">
        <v>178</v>
      </c>
      <c r="C50" s="9" t="s">
        <v>162</v>
      </c>
      <c r="D50" s="9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19</v>
      </c>
      <c r="B51" s="5" t="s">
        <v>4889</v>
      </c>
      <c r="C51" s="5" t="s">
        <v>191</v>
      </c>
      <c r="D51" s="5" t="s">
        <v>192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16</v>
      </c>
      <c r="B52" s="5" t="s">
        <v>253</v>
      </c>
      <c r="C52" s="5" t="s">
        <v>194</v>
      </c>
      <c r="D52" s="5" t="s">
        <v>192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9">
        <v>35</v>
      </c>
      <c r="B53" s="9" t="s">
        <v>178</v>
      </c>
      <c r="C53" s="9" t="s">
        <v>162</v>
      </c>
      <c r="D53" s="9" t="s">
        <v>192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AD211"/>
  <sheetViews>
    <sheetView workbookViewId="0"/>
  </sheetViews>
  <sheetFormatPr defaultRowHeight="14.5" x14ac:dyDescent="0.35"/>
  <cols>
    <col min="1" max="1" width="53" customWidth="1"/>
    <col min="2" max="2" width="23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4890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4891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631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2471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1511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5742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4455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14423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1436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4795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224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404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199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200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4892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4893</v>
      </c>
      <c r="C22" s="5" t="s">
        <v>1564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4893</v>
      </c>
      <c r="C23" s="5" t="s">
        <v>4894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4893</v>
      </c>
      <c r="C24" s="5" t="s">
        <v>2168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4895</v>
      </c>
      <c r="C25" s="5" t="s">
        <v>1666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4893</v>
      </c>
      <c r="C26" s="5" t="s">
        <v>1717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4893</v>
      </c>
      <c r="C27" s="5" t="s">
        <v>4896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4893</v>
      </c>
      <c r="C28" s="5" t="s">
        <v>4897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3</v>
      </c>
      <c r="B29" s="5" t="s">
        <v>4898</v>
      </c>
      <c r="C29" s="5" t="s">
        <v>4899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3</v>
      </c>
      <c r="B30" s="5" t="s">
        <v>4898</v>
      </c>
      <c r="C30" s="5" t="s">
        <v>4900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4895</v>
      </c>
      <c r="C31" s="5" t="s">
        <v>4901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4893</v>
      </c>
      <c r="C32" s="5" t="s">
        <v>4902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2</v>
      </c>
      <c r="B33" s="5" t="s">
        <v>4895</v>
      </c>
      <c r="C33" s="5" t="s">
        <v>4903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4893</v>
      </c>
      <c r="C34" s="5" t="s">
        <v>4904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6</v>
      </c>
      <c r="B35" s="5" t="s">
        <v>4905</v>
      </c>
      <c r="C35" s="5" t="s">
        <v>4906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4893</v>
      </c>
      <c r="C36" s="5" t="s">
        <v>4907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3</v>
      </c>
      <c r="B37" s="5" t="s">
        <v>4898</v>
      </c>
      <c r="C37" s="5" t="s">
        <v>4908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4</v>
      </c>
      <c r="B38" s="5" t="s">
        <v>3506</v>
      </c>
      <c r="C38" s="5" t="s">
        <v>4909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4893</v>
      </c>
      <c r="C39" s="5" t="s">
        <v>4910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6</v>
      </c>
      <c r="B40" s="5" t="s">
        <v>4905</v>
      </c>
      <c r="C40" s="5" t="s">
        <v>4911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4893</v>
      </c>
      <c r="C41" s="5" t="s">
        <v>4912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4</v>
      </c>
      <c r="B42" s="5" t="s">
        <v>3506</v>
      </c>
      <c r="C42" s="5" t="s">
        <v>4913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4893</v>
      </c>
      <c r="C43" s="5" t="s">
        <v>4914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4</v>
      </c>
      <c r="B44" s="5" t="s">
        <v>3506</v>
      </c>
      <c r="C44" s="5" t="s">
        <v>4915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8</v>
      </c>
      <c r="B45" s="5" t="s">
        <v>4916</v>
      </c>
      <c r="C45" s="5" t="s">
        <v>4917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3</v>
      </c>
      <c r="B46" s="5" t="s">
        <v>4898</v>
      </c>
      <c r="C46" s="5" t="s">
        <v>4918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4893</v>
      </c>
      <c r="C47" s="5" t="s">
        <v>4919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6</v>
      </c>
      <c r="B48" s="5" t="s">
        <v>4905</v>
      </c>
      <c r="C48" s="5" t="s">
        <v>4920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7</v>
      </c>
      <c r="B49" s="5" t="s">
        <v>4921</v>
      </c>
      <c r="C49" s="5" t="s">
        <v>4922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4893</v>
      </c>
      <c r="C50" s="5" t="s">
        <v>4923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3</v>
      </c>
      <c r="B51" s="5" t="s">
        <v>4898</v>
      </c>
      <c r="C51" s="5" t="s">
        <v>4924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10</v>
      </c>
      <c r="B52" s="5" t="s">
        <v>501</v>
      </c>
      <c r="C52" s="5" t="s">
        <v>4925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11</v>
      </c>
      <c r="B53" s="5" t="s">
        <v>1421</v>
      </c>
      <c r="C53" s="5" t="s">
        <v>4926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16</v>
      </c>
      <c r="B54" s="5" t="s">
        <v>1986</v>
      </c>
      <c r="C54" s="5" t="s">
        <v>4495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9</v>
      </c>
      <c r="B55" s="5" t="s">
        <v>486</v>
      </c>
      <c r="C55" s="5" t="s">
        <v>4927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5</v>
      </c>
      <c r="B56" s="5" t="s">
        <v>503</v>
      </c>
      <c r="C56" s="5" t="s">
        <v>4928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9</v>
      </c>
      <c r="B57" s="5" t="s">
        <v>486</v>
      </c>
      <c r="C57" s="5" t="s">
        <v>4929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</v>
      </c>
      <c r="B58" s="5" t="s">
        <v>4893</v>
      </c>
      <c r="C58" s="5" t="s">
        <v>4930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4</v>
      </c>
      <c r="B59" s="5" t="s">
        <v>3506</v>
      </c>
      <c r="C59" s="5" t="s">
        <v>4931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6</v>
      </c>
      <c r="B60" s="5" t="s">
        <v>4905</v>
      </c>
      <c r="C60" s="5" t="s">
        <v>292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2</v>
      </c>
      <c r="B61" s="5" t="s">
        <v>4895</v>
      </c>
      <c r="C61" s="5" t="s">
        <v>4932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3</v>
      </c>
      <c r="B62" s="5" t="s">
        <v>4898</v>
      </c>
      <c r="C62" s="5" t="s">
        <v>4933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3</v>
      </c>
      <c r="B63" s="5" t="s">
        <v>4898</v>
      </c>
      <c r="C63" s="5" t="s">
        <v>4934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1</v>
      </c>
      <c r="B64" s="5" t="s">
        <v>4893</v>
      </c>
      <c r="C64" s="5" t="s">
        <v>4935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2</v>
      </c>
      <c r="B65" s="5" t="s">
        <v>4895</v>
      </c>
      <c r="C65" s="5" t="s">
        <v>4936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4</v>
      </c>
      <c r="B66" s="5" t="s">
        <v>3506</v>
      </c>
      <c r="C66" s="5" t="s">
        <v>4937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4</v>
      </c>
      <c r="B67" s="5" t="s">
        <v>3506</v>
      </c>
      <c r="C67" s="5" t="s">
        <v>4938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1</v>
      </c>
      <c r="B68" s="5" t="s">
        <v>4893</v>
      </c>
      <c r="C68" s="5" t="s">
        <v>4939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2</v>
      </c>
      <c r="B69" s="5" t="s">
        <v>4895</v>
      </c>
      <c r="C69" s="5" t="s">
        <v>4940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2</v>
      </c>
      <c r="B70" s="5" t="s">
        <v>4895</v>
      </c>
      <c r="C70" s="5" t="s">
        <v>4941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4</v>
      </c>
      <c r="B71" s="5" t="s">
        <v>3506</v>
      </c>
      <c r="C71" s="5" t="s">
        <v>4942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7</v>
      </c>
      <c r="B72" s="5" t="s">
        <v>4921</v>
      </c>
      <c r="C72" s="5" t="s">
        <v>4943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3</v>
      </c>
      <c r="B73" s="5" t="s">
        <v>4898</v>
      </c>
      <c r="C73" s="5" t="s">
        <v>4944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2</v>
      </c>
      <c r="B74" s="5" t="s">
        <v>4895</v>
      </c>
      <c r="C74" s="5" t="s">
        <v>4945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2</v>
      </c>
      <c r="B75" s="5" t="s">
        <v>4895</v>
      </c>
      <c r="C75" s="5" t="s">
        <v>4946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3</v>
      </c>
      <c r="B76" s="5" t="s">
        <v>4898</v>
      </c>
      <c r="C76" s="5" t="s">
        <v>4947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5</v>
      </c>
      <c r="B77" s="5" t="s">
        <v>503</v>
      </c>
      <c r="C77" s="5" t="s">
        <v>4948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2</v>
      </c>
      <c r="B78" s="5" t="s">
        <v>4895</v>
      </c>
      <c r="C78" s="5" t="s">
        <v>4949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4</v>
      </c>
      <c r="B79" s="5" t="s">
        <v>3506</v>
      </c>
      <c r="C79" s="5" t="s">
        <v>4950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2</v>
      </c>
      <c r="B80" s="5" t="s">
        <v>4895</v>
      </c>
      <c r="C80" s="5" t="s">
        <v>4951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2</v>
      </c>
      <c r="B81" s="5" t="s">
        <v>4895</v>
      </c>
      <c r="C81" s="5" t="s">
        <v>4952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3</v>
      </c>
      <c r="B82" s="5" t="s">
        <v>4898</v>
      </c>
      <c r="C82" s="5" t="s">
        <v>4953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1</v>
      </c>
      <c r="B83" s="5" t="s">
        <v>4893</v>
      </c>
      <c r="C83" s="5" t="s">
        <v>4954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6</v>
      </c>
      <c r="B84" s="5" t="s">
        <v>4905</v>
      </c>
      <c r="C84" s="5" t="s">
        <v>4955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12</v>
      </c>
      <c r="B85" s="5" t="s">
        <v>4956</v>
      </c>
      <c r="C85" s="5" t="s">
        <v>4957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1</v>
      </c>
      <c r="B86" s="5" t="s">
        <v>4893</v>
      </c>
      <c r="C86" s="5" t="s">
        <v>4958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14</v>
      </c>
      <c r="B87" s="5" t="s">
        <v>4959</v>
      </c>
      <c r="C87" s="5" t="s">
        <v>4960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9</v>
      </c>
      <c r="B88" s="5" t="s">
        <v>486</v>
      </c>
      <c r="C88" s="5" t="s">
        <v>4961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3</v>
      </c>
      <c r="B89" s="5" t="s">
        <v>4898</v>
      </c>
      <c r="C89" s="5" t="s">
        <v>4962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4</v>
      </c>
      <c r="B90" s="5" t="s">
        <v>3506</v>
      </c>
      <c r="C90" s="5" t="s">
        <v>4963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7</v>
      </c>
      <c r="B91" s="5" t="s">
        <v>4921</v>
      </c>
      <c r="C91" s="5" t="s">
        <v>4964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1</v>
      </c>
      <c r="B92" s="5" t="s">
        <v>4893</v>
      </c>
      <c r="C92" s="5" t="s">
        <v>4965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4</v>
      </c>
      <c r="B93" s="5" t="s">
        <v>3506</v>
      </c>
      <c r="C93" s="5" t="s">
        <v>4966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2</v>
      </c>
      <c r="B94" s="5" t="s">
        <v>4895</v>
      </c>
      <c r="C94" s="5" t="s">
        <v>4967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3</v>
      </c>
      <c r="B95" s="5" t="s">
        <v>4898</v>
      </c>
      <c r="C95" s="5" t="s">
        <v>4968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4</v>
      </c>
      <c r="B96" s="5" t="s">
        <v>3506</v>
      </c>
      <c r="C96" s="5" t="s">
        <v>4969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2</v>
      </c>
      <c r="B97" s="5" t="s">
        <v>4895</v>
      </c>
      <c r="C97" s="5" t="s">
        <v>4970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10</v>
      </c>
      <c r="B98" s="5" t="s">
        <v>501</v>
      </c>
      <c r="C98" s="5" t="s">
        <v>4971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12</v>
      </c>
      <c r="B99" s="5" t="s">
        <v>4956</v>
      </c>
      <c r="C99" s="5" t="s">
        <v>4972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2</v>
      </c>
      <c r="B100" s="5" t="s">
        <v>4895</v>
      </c>
      <c r="C100" s="5" t="s">
        <v>4973</v>
      </c>
      <c r="D100" s="5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2</v>
      </c>
      <c r="B101" s="5" t="s">
        <v>4895</v>
      </c>
      <c r="C101" s="5" t="s">
        <v>4974</v>
      </c>
      <c r="D101" s="5" t="s">
        <v>134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1</v>
      </c>
      <c r="B102" s="5" t="s">
        <v>4893</v>
      </c>
      <c r="C102" s="5" t="s">
        <v>4975</v>
      </c>
      <c r="D102" s="5" t="s">
        <v>134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2</v>
      </c>
      <c r="B103" s="5" t="s">
        <v>4895</v>
      </c>
      <c r="C103" s="5" t="s">
        <v>4976</v>
      </c>
      <c r="D103" s="5" t="s">
        <v>134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3</v>
      </c>
      <c r="B104" s="5" t="s">
        <v>4898</v>
      </c>
      <c r="C104" s="5" t="s">
        <v>4977</v>
      </c>
      <c r="D104" s="5" t="s">
        <v>134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5</v>
      </c>
      <c r="B105" s="5" t="s">
        <v>503</v>
      </c>
      <c r="C105" s="5" t="s">
        <v>4978</v>
      </c>
      <c r="D105" s="5" t="s">
        <v>134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1</v>
      </c>
      <c r="B106" s="5" t="s">
        <v>4893</v>
      </c>
      <c r="C106" s="5" t="s">
        <v>4979</v>
      </c>
      <c r="D106" s="5" t="s">
        <v>134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9</v>
      </c>
      <c r="B107" s="5" t="s">
        <v>486</v>
      </c>
      <c r="C107" s="5" t="s">
        <v>4980</v>
      </c>
      <c r="D107" s="5" t="s">
        <v>134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22</v>
      </c>
      <c r="B108" s="5" t="s">
        <v>4420</v>
      </c>
      <c r="C108" s="5" t="s">
        <v>4981</v>
      </c>
      <c r="D108" s="5" t="s">
        <v>134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2</v>
      </c>
      <c r="B109" s="5" t="s">
        <v>4895</v>
      </c>
      <c r="C109" s="5" t="s">
        <v>4982</v>
      </c>
      <c r="D109" s="5" t="s">
        <v>134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2</v>
      </c>
      <c r="B110" s="5" t="s">
        <v>4895</v>
      </c>
      <c r="C110" s="5" t="s">
        <v>4983</v>
      </c>
      <c r="D110" s="5" t="s">
        <v>134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4</v>
      </c>
      <c r="B111" s="5" t="s">
        <v>3506</v>
      </c>
      <c r="C111" s="5" t="s">
        <v>4984</v>
      </c>
      <c r="D111" s="5" t="s">
        <v>134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6</v>
      </c>
      <c r="B112" s="5" t="s">
        <v>4905</v>
      </c>
      <c r="C112" s="5" t="s">
        <v>4985</v>
      </c>
      <c r="D112" s="5" t="s">
        <v>134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5">
        <v>3</v>
      </c>
      <c r="B113" s="5" t="s">
        <v>4898</v>
      </c>
      <c r="C113" s="5" t="s">
        <v>4986</v>
      </c>
      <c r="D113" s="5" t="s">
        <v>134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5">
        <v>5</v>
      </c>
      <c r="B114" s="5" t="s">
        <v>503</v>
      </c>
      <c r="C114" s="5" t="s">
        <v>4987</v>
      </c>
      <c r="D114" s="5" t="s">
        <v>134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1</v>
      </c>
      <c r="B115" s="5" t="s">
        <v>4893</v>
      </c>
      <c r="C115" s="5" t="s">
        <v>4988</v>
      </c>
      <c r="D115" s="5" t="s">
        <v>134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5">
        <v>5</v>
      </c>
      <c r="B116" s="5" t="s">
        <v>503</v>
      </c>
      <c r="C116" s="5" t="s">
        <v>4989</v>
      </c>
      <c r="D116" s="5" t="s">
        <v>134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5">
        <v>2</v>
      </c>
      <c r="B117" s="5" t="s">
        <v>4895</v>
      </c>
      <c r="C117" s="5" t="s">
        <v>4990</v>
      </c>
      <c r="D117" s="5" t="s">
        <v>134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5">
        <v>3</v>
      </c>
      <c r="B118" s="5" t="s">
        <v>4898</v>
      </c>
      <c r="C118" s="5" t="s">
        <v>4991</v>
      </c>
      <c r="D118" s="5" t="s">
        <v>134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5">
        <v>2</v>
      </c>
      <c r="B119" s="5" t="s">
        <v>4895</v>
      </c>
      <c r="C119" s="5" t="s">
        <v>4992</v>
      </c>
      <c r="D119" s="5" t="s">
        <v>134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5">
        <v>2</v>
      </c>
      <c r="B120" s="5" t="s">
        <v>4895</v>
      </c>
      <c r="C120" s="5" t="s">
        <v>4993</v>
      </c>
      <c r="D120" s="5" t="s">
        <v>134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5">
        <v>2</v>
      </c>
      <c r="B121" s="5" t="s">
        <v>4895</v>
      </c>
      <c r="C121" s="5" t="s">
        <v>4994</v>
      </c>
      <c r="D121" s="5" t="s">
        <v>134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35">
      <c r="A122" s="5">
        <v>2</v>
      </c>
      <c r="B122" s="5" t="s">
        <v>4895</v>
      </c>
      <c r="C122" s="5" t="s">
        <v>4995</v>
      </c>
      <c r="D122" s="5" t="s">
        <v>134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35">
      <c r="A123" s="5">
        <v>8</v>
      </c>
      <c r="B123" s="5" t="s">
        <v>4916</v>
      </c>
      <c r="C123" s="5" t="s">
        <v>4996</v>
      </c>
      <c r="D123" s="5" t="s">
        <v>134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x14ac:dyDescent="0.35">
      <c r="A124" s="5">
        <v>13</v>
      </c>
      <c r="B124" s="5" t="s">
        <v>4997</v>
      </c>
      <c r="C124" s="5" t="s">
        <v>4998</v>
      </c>
      <c r="D124" s="5" t="s">
        <v>134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x14ac:dyDescent="0.35">
      <c r="A125" s="5">
        <v>3</v>
      </c>
      <c r="B125" s="5" t="s">
        <v>4898</v>
      </c>
      <c r="C125" s="5" t="s">
        <v>4999</v>
      </c>
      <c r="D125" s="5" t="s">
        <v>134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x14ac:dyDescent="0.35">
      <c r="A126" s="5">
        <v>1</v>
      </c>
      <c r="B126" s="5" t="s">
        <v>4893</v>
      </c>
      <c r="C126" s="5" t="s">
        <v>5000</v>
      </c>
      <c r="D126" s="5" t="s">
        <v>134</v>
      </c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x14ac:dyDescent="0.35">
      <c r="A127" s="5">
        <v>2</v>
      </c>
      <c r="B127" s="5" t="s">
        <v>4895</v>
      </c>
      <c r="C127" s="5" t="s">
        <v>5001</v>
      </c>
      <c r="D127" s="5" t="s">
        <v>134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x14ac:dyDescent="0.35">
      <c r="A128" s="5">
        <v>2</v>
      </c>
      <c r="B128" s="5" t="s">
        <v>4895</v>
      </c>
      <c r="C128" s="5" t="s">
        <v>5002</v>
      </c>
      <c r="D128" s="5" t="s">
        <v>134</v>
      </c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x14ac:dyDescent="0.35">
      <c r="A129" s="5">
        <v>3</v>
      </c>
      <c r="B129" s="5" t="s">
        <v>4898</v>
      </c>
      <c r="C129" s="5" t="s">
        <v>5003</v>
      </c>
      <c r="D129" s="5" t="s">
        <v>134</v>
      </c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x14ac:dyDescent="0.35">
      <c r="A130" s="5">
        <v>4</v>
      </c>
      <c r="B130" s="5" t="s">
        <v>3506</v>
      </c>
      <c r="C130" s="5" t="s">
        <v>5004</v>
      </c>
      <c r="D130" s="5" t="s">
        <v>134</v>
      </c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x14ac:dyDescent="0.35">
      <c r="A131" s="5">
        <v>10</v>
      </c>
      <c r="B131" s="5" t="s">
        <v>501</v>
      </c>
      <c r="C131" s="5" t="s">
        <v>5005</v>
      </c>
      <c r="D131" s="5" t="s">
        <v>134</v>
      </c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x14ac:dyDescent="0.35">
      <c r="A132" s="5">
        <v>7</v>
      </c>
      <c r="B132" s="5" t="s">
        <v>4921</v>
      </c>
      <c r="C132" s="5" t="s">
        <v>5006</v>
      </c>
      <c r="D132" s="5" t="s">
        <v>134</v>
      </c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x14ac:dyDescent="0.35">
      <c r="A133" s="5">
        <v>1</v>
      </c>
      <c r="B133" s="5" t="s">
        <v>4893</v>
      </c>
      <c r="C133" s="5" t="s">
        <v>5007</v>
      </c>
      <c r="D133" s="5" t="s">
        <v>134</v>
      </c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x14ac:dyDescent="0.35">
      <c r="A134" s="5">
        <v>7</v>
      </c>
      <c r="B134" s="5" t="s">
        <v>4921</v>
      </c>
      <c r="C134" s="5" t="s">
        <v>5008</v>
      </c>
      <c r="D134" s="5" t="s">
        <v>134</v>
      </c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x14ac:dyDescent="0.35">
      <c r="A135" s="5">
        <v>3</v>
      </c>
      <c r="B135" s="5" t="s">
        <v>4898</v>
      </c>
      <c r="C135" s="5" t="s">
        <v>5009</v>
      </c>
      <c r="D135" s="5" t="s">
        <v>134</v>
      </c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x14ac:dyDescent="0.35">
      <c r="A136" s="5">
        <v>3</v>
      </c>
      <c r="B136" s="5" t="s">
        <v>4898</v>
      </c>
      <c r="C136" s="5" t="s">
        <v>5010</v>
      </c>
      <c r="D136" s="5" t="s">
        <v>134</v>
      </c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x14ac:dyDescent="0.35">
      <c r="A137" s="5">
        <v>4</v>
      </c>
      <c r="B137" s="5" t="s">
        <v>3506</v>
      </c>
      <c r="C137" s="5" t="s">
        <v>5011</v>
      </c>
      <c r="D137" s="5" t="s">
        <v>134</v>
      </c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x14ac:dyDescent="0.35">
      <c r="A138" s="5">
        <v>1</v>
      </c>
      <c r="B138" s="5" t="s">
        <v>4893</v>
      </c>
      <c r="C138" s="5" t="s">
        <v>5012</v>
      </c>
      <c r="D138" s="5" t="s">
        <v>134</v>
      </c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x14ac:dyDescent="0.35">
      <c r="A139" s="5">
        <v>2</v>
      </c>
      <c r="B139" s="5" t="s">
        <v>4895</v>
      </c>
      <c r="C139" s="5" t="s">
        <v>5013</v>
      </c>
      <c r="D139" s="5" t="s">
        <v>134</v>
      </c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x14ac:dyDescent="0.35">
      <c r="A140" s="5">
        <v>4</v>
      </c>
      <c r="B140" s="5" t="s">
        <v>3506</v>
      </c>
      <c r="C140" s="5" t="s">
        <v>5014</v>
      </c>
      <c r="D140" s="5" t="s">
        <v>134</v>
      </c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x14ac:dyDescent="0.35">
      <c r="A141" s="5">
        <v>1</v>
      </c>
      <c r="B141" s="5" t="s">
        <v>4893</v>
      </c>
      <c r="C141" s="5" t="s">
        <v>5015</v>
      </c>
      <c r="D141" s="5" t="s">
        <v>134</v>
      </c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x14ac:dyDescent="0.35">
      <c r="A142" s="5">
        <v>1</v>
      </c>
      <c r="B142" s="5" t="s">
        <v>4893</v>
      </c>
      <c r="C142" s="5" t="s">
        <v>5016</v>
      </c>
      <c r="D142" s="5" t="s">
        <v>134</v>
      </c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x14ac:dyDescent="0.35">
      <c r="A143" s="5">
        <v>2</v>
      </c>
      <c r="B143" s="5" t="s">
        <v>4895</v>
      </c>
      <c r="C143" s="5" t="s">
        <v>5017</v>
      </c>
      <c r="D143" s="5" t="s">
        <v>134</v>
      </c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x14ac:dyDescent="0.35">
      <c r="A144" s="5">
        <v>2</v>
      </c>
      <c r="B144" s="5" t="s">
        <v>4895</v>
      </c>
      <c r="C144" s="5" t="s">
        <v>5018</v>
      </c>
      <c r="D144" s="5" t="s">
        <v>134</v>
      </c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x14ac:dyDescent="0.35">
      <c r="A145" s="5">
        <v>5</v>
      </c>
      <c r="B145" s="5" t="s">
        <v>503</v>
      </c>
      <c r="C145" s="5" t="s">
        <v>5019</v>
      </c>
      <c r="D145" s="5" t="s">
        <v>134</v>
      </c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x14ac:dyDescent="0.35">
      <c r="A146" s="5">
        <v>6</v>
      </c>
      <c r="B146" s="5" t="s">
        <v>4905</v>
      </c>
      <c r="C146" s="5" t="s">
        <v>5020</v>
      </c>
      <c r="D146" s="5" t="s">
        <v>134</v>
      </c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x14ac:dyDescent="0.35">
      <c r="A147" s="5">
        <v>2</v>
      </c>
      <c r="B147" s="5" t="s">
        <v>4895</v>
      </c>
      <c r="C147" s="5" t="s">
        <v>5021</v>
      </c>
      <c r="D147" s="5" t="s">
        <v>134</v>
      </c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x14ac:dyDescent="0.35">
      <c r="A148" s="5">
        <v>2</v>
      </c>
      <c r="B148" s="5" t="s">
        <v>4895</v>
      </c>
      <c r="C148" s="5" t="s">
        <v>5022</v>
      </c>
      <c r="D148" s="5" t="s">
        <v>134</v>
      </c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x14ac:dyDescent="0.35">
      <c r="A149" s="5">
        <v>1</v>
      </c>
      <c r="B149" s="5" t="s">
        <v>4893</v>
      </c>
      <c r="C149" s="5" t="s">
        <v>5023</v>
      </c>
      <c r="D149" s="5" t="s">
        <v>134</v>
      </c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x14ac:dyDescent="0.35">
      <c r="A150" s="5">
        <v>8</v>
      </c>
      <c r="B150" s="5" t="s">
        <v>4916</v>
      </c>
      <c r="C150" s="5" t="s">
        <v>5024</v>
      </c>
      <c r="D150" s="5" t="s">
        <v>134</v>
      </c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x14ac:dyDescent="0.35">
      <c r="A151" s="5">
        <v>1</v>
      </c>
      <c r="B151" s="5" t="s">
        <v>4893</v>
      </c>
      <c r="C151" s="5" t="s">
        <v>5025</v>
      </c>
      <c r="D151" s="5" t="s">
        <v>134</v>
      </c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x14ac:dyDescent="0.35">
      <c r="A152" s="5">
        <v>2</v>
      </c>
      <c r="B152" s="5" t="s">
        <v>4895</v>
      </c>
      <c r="C152" s="5" t="s">
        <v>5026</v>
      </c>
      <c r="D152" s="5" t="s">
        <v>134</v>
      </c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x14ac:dyDescent="0.35">
      <c r="A153" s="5">
        <v>2</v>
      </c>
      <c r="B153" s="5" t="s">
        <v>4895</v>
      </c>
      <c r="C153" s="5" t="s">
        <v>5027</v>
      </c>
      <c r="D153" s="5" t="s">
        <v>134</v>
      </c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x14ac:dyDescent="0.35">
      <c r="A154" s="5">
        <v>3</v>
      </c>
      <c r="B154" s="5" t="s">
        <v>4898</v>
      </c>
      <c r="C154" s="5" t="s">
        <v>5028</v>
      </c>
      <c r="D154" s="5" t="s">
        <v>134</v>
      </c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x14ac:dyDescent="0.35">
      <c r="A155" s="5">
        <v>4</v>
      </c>
      <c r="B155" s="5" t="s">
        <v>3506</v>
      </c>
      <c r="C155" s="5" t="s">
        <v>5029</v>
      </c>
      <c r="D155" s="5" t="s">
        <v>134</v>
      </c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x14ac:dyDescent="0.35">
      <c r="A156" s="5">
        <v>4</v>
      </c>
      <c r="B156" s="5" t="s">
        <v>3506</v>
      </c>
      <c r="C156" s="5" t="s">
        <v>5030</v>
      </c>
      <c r="D156" s="5" t="s">
        <v>134</v>
      </c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x14ac:dyDescent="0.35">
      <c r="A157" s="5">
        <v>1</v>
      </c>
      <c r="B157" s="5" t="s">
        <v>4893</v>
      </c>
      <c r="C157" s="5" t="s">
        <v>5031</v>
      </c>
      <c r="D157" s="5" t="s">
        <v>134</v>
      </c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x14ac:dyDescent="0.35">
      <c r="A158" s="5">
        <v>3</v>
      </c>
      <c r="B158" s="5" t="s">
        <v>4898</v>
      </c>
      <c r="C158" s="5" t="s">
        <v>5032</v>
      </c>
      <c r="D158" s="5" t="s">
        <v>134</v>
      </c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x14ac:dyDescent="0.35">
      <c r="A159" s="5">
        <v>1</v>
      </c>
      <c r="B159" s="5" t="s">
        <v>4893</v>
      </c>
      <c r="C159" s="5" t="s">
        <v>5033</v>
      </c>
      <c r="D159" s="5" t="s">
        <v>134</v>
      </c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x14ac:dyDescent="0.35">
      <c r="A160" s="5">
        <v>4</v>
      </c>
      <c r="B160" s="5" t="s">
        <v>3506</v>
      </c>
      <c r="C160" s="5" t="s">
        <v>5034</v>
      </c>
      <c r="D160" s="5" t="s">
        <v>134</v>
      </c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x14ac:dyDescent="0.35">
      <c r="A161" s="5">
        <v>5</v>
      </c>
      <c r="B161" s="5" t="s">
        <v>503</v>
      </c>
      <c r="C161" s="5" t="s">
        <v>5035</v>
      </c>
      <c r="D161" s="5" t="s">
        <v>134</v>
      </c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x14ac:dyDescent="0.35">
      <c r="A162" s="5">
        <v>2</v>
      </c>
      <c r="B162" s="5" t="s">
        <v>4895</v>
      </c>
      <c r="C162" s="5" t="s">
        <v>5036</v>
      </c>
      <c r="D162" s="5" t="s">
        <v>134</v>
      </c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x14ac:dyDescent="0.35">
      <c r="A163" s="5">
        <v>18</v>
      </c>
      <c r="B163" s="5" t="s">
        <v>5037</v>
      </c>
      <c r="C163" s="5" t="s">
        <v>5038</v>
      </c>
      <c r="D163" s="5" t="s">
        <v>134</v>
      </c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x14ac:dyDescent="0.35">
      <c r="A164" s="5">
        <v>1</v>
      </c>
      <c r="B164" s="5" t="s">
        <v>4893</v>
      </c>
      <c r="C164" s="5" t="s">
        <v>5039</v>
      </c>
      <c r="D164" s="5" t="s">
        <v>134</v>
      </c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x14ac:dyDescent="0.35">
      <c r="A165" s="5">
        <v>5</v>
      </c>
      <c r="B165" s="5" t="s">
        <v>503</v>
      </c>
      <c r="C165" s="5" t="s">
        <v>5040</v>
      </c>
      <c r="D165" s="5" t="s">
        <v>134</v>
      </c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x14ac:dyDescent="0.35">
      <c r="A166" s="5">
        <v>1</v>
      </c>
      <c r="B166" s="5" t="s">
        <v>4893</v>
      </c>
      <c r="C166" s="5" t="s">
        <v>5041</v>
      </c>
      <c r="D166" s="5" t="s">
        <v>134</v>
      </c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1:30" x14ac:dyDescent="0.35">
      <c r="A167" s="5">
        <v>4</v>
      </c>
      <c r="B167" s="5" t="s">
        <v>3506</v>
      </c>
      <c r="C167" s="5" t="s">
        <v>5042</v>
      </c>
      <c r="D167" s="5" t="s">
        <v>134</v>
      </c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x14ac:dyDescent="0.35">
      <c r="A168" s="5">
        <v>1</v>
      </c>
      <c r="B168" s="5" t="s">
        <v>4893</v>
      </c>
      <c r="C168" s="5" t="s">
        <v>5043</v>
      </c>
      <c r="D168" s="5" t="s">
        <v>134</v>
      </c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x14ac:dyDescent="0.35">
      <c r="A169" s="5">
        <v>5</v>
      </c>
      <c r="B169" s="5" t="s">
        <v>503</v>
      </c>
      <c r="C169" s="5" t="s">
        <v>5044</v>
      </c>
      <c r="D169" s="5" t="s">
        <v>134</v>
      </c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1:30" x14ac:dyDescent="0.35">
      <c r="A170" s="5">
        <v>1</v>
      </c>
      <c r="B170" s="5" t="s">
        <v>4893</v>
      </c>
      <c r="C170" s="5" t="s">
        <v>5045</v>
      </c>
      <c r="D170" s="5" t="s">
        <v>134</v>
      </c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x14ac:dyDescent="0.35">
      <c r="A171" s="5">
        <v>1</v>
      </c>
      <c r="B171" s="5" t="s">
        <v>4893</v>
      </c>
      <c r="C171" s="5" t="s">
        <v>5046</v>
      </c>
      <c r="D171" s="5" t="s">
        <v>134</v>
      </c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x14ac:dyDescent="0.35">
      <c r="A172" s="5">
        <v>4</v>
      </c>
      <c r="B172" s="5" t="s">
        <v>3506</v>
      </c>
      <c r="C172" s="5" t="s">
        <v>5047</v>
      </c>
      <c r="D172" s="5" t="s">
        <v>134</v>
      </c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1:30" x14ac:dyDescent="0.35">
      <c r="A173" s="5">
        <v>2</v>
      </c>
      <c r="B173" s="5" t="s">
        <v>4895</v>
      </c>
      <c r="C173" s="5" t="s">
        <v>5048</v>
      </c>
      <c r="D173" s="5" t="s">
        <v>134</v>
      </c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x14ac:dyDescent="0.35">
      <c r="A174" s="5">
        <v>2</v>
      </c>
      <c r="B174" s="5" t="s">
        <v>4895</v>
      </c>
      <c r="C174" s="5" t="s">
        <v>5049</v>
      </c>
      <c r="D174" s="5" t="s">
        <v>134</v>
      </c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x14ac:dyDescent="0.35">
      <c r="A175" s="5">
        <v>1</v>
      </c>
      <c r="B175" s="5" t="s">
        <v>4893</v>
      </c>
      <c r="C175" s="5" t="s">
        <v>5050</v>
      </c>
      <c r="D175" s="5" t="s">
        <v>134</v>
      </c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1:30" x14ac:dyDescent="0.35">
      <c r="A176" s="5">
        <v>2</v>
      </c>
      <c r="B176" s="5" t="s">
        <v>4895</v>
      </c>
      <c r="C176" s="5" t="s">
        <v>5051</v>
      </c>
      <c r="D176" s="5" t="s">
        <v>134</v>
      </c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x14ac:dyDescent="0.35">
      <c r="A177" s="5">
        <v>8</v>
      </c>
      <c r="B177" s="5" t="s">
        <v>4916</v>
      </c>
      <c r="C177" s="5" t="s">
        <v>5052</v>
      </c>
      <c r="D177" s="5" t="s">
        <v>134</v>
      </c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x14ac:dyDescent="0.35">
      <c r="A178" s="5">
        <v>9</v>
      </c>
      <c r="B178" s="5" t="s">
        <v>486</v>
      </c>
      <c r="C178" s="5" t="s">
        <v>5053</v>
      </c>
      <c r="D178" s="5" t="s">
        <v>134</v>
      </c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1:30" x14ac:dyDescent="0.35">
      <c r="A179" s="5">
        <v>3</v>
      </c>
      <c r="B179" s="5" t="s">
        <v>4898</v>
      </c>
      <c r="C179" s="5" t="s">
        <v>5054</v>
      </c>
      <c r="D179" s="5" t="s">
        <v>134</v>
      </c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x14ac:dyDescent="0.35">
      <c r="A180" s="5">
        <v>2</v>
      </c>
      <c r="B180" s="5" t="s">
        <v>4895</v>
      </c>
      <c r="C180" s="5" t="s">
        <v>5055</v>
      </c>
      <c r="D180" s="5" t="s">
        <v>134</v>
      </c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x14ac:dyDescent="0.35">
      <c r="A181" s="5">
        <v>6</v>
      </c>
      <c r="B181" s="5" t="s">
        <v>4905</v>
      </c>
      <c r="C181" s="5" t="s">
        <v>5056</v>
      </c>
      <c r="D181" s="5" t="s">
        <v>134</v>
      </c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1:30" x14ac:dyDescent="0.35">
      <c r="A182" s="5">
        <v>10</v>
      </c>
      <c r="B182" s="5" t="s">
        <v>501</v>
      </c>
      <c r="C182" s="5" t="s">
        <v>5057</v>
      </c>
      <c r="D182" s="5" t="s">
        <v>134</v>
      </c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x14ac:dyDescent="0.35">
      <c r="A183" s="5">
        <v>2</v>
      </c>
      <c r="B183" s="5" t="s">
        <v>4895</v>
      </c>
      <c r="C183" s="5" t="s">
        <v>5058</v>
      </c>
      <c r="D183" s="5" t="s">
        <v>134</v>
      </c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x14ac:dyDescent="0.35">
      <c r="A184" s="5">
        <v>1</v>
      </c>
      <c r="B184" s="5" t="s">
        <v>4893</v>
      </c>
      <c r="C184" s="5" t="s">
        <v>5059</v>
      </c>
      <c r="D184" s="5" t="s">
        <v>134</v>
      </c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1:30" x14ac:dyDescent="0.35">
      <c r="A185" s="5">
        <v>1</v>
      </c>
      <c r="B185" s="5" t="s">
        <v>4893</v>
      </c>
      <c r="C185" s="5" t="s">
        <v>5060</v>
      </c>
      <c r="D185" s="5" t="s">
        <v>134</v>
      </c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x14ac:dyDescent="0.35">
      <c r="A186" s="5">
        <v>2</v>
      </c>
      <c r="B186" s="5" t="s">
        <v>4895</v>
      </c>
      <c r="C186" s="5" t="s">
        <v>5061</v>
      </c>
      <c r="D186" s="5" t="s">
        <v>134</v>
      </c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x14ac:dyDescent="0.35">
      <c r="A187" s="5">
        <v>1</v>
      </c>
      <c r="B187" s="5" t="s">
        <v>4893</v>
      </c>
      <c r="C187" s="5" t="s">
        <v>3314</v>
      </c>
      <c r="D187" s="5" t="s">
        <v>134</v>
      </c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1:30" x14ac:dyDescent="0.35">
      <c r="A188" s="5">
        <v>1</v>
      </c>
      <c r="B188" s="5" t="s">
        <v>4893</v>
      </c>
      <c r="C188" s="5" t="s">
        <v>1070</v>
      </c>
      <c r="D188" s="5" t="s">
        <v>134</v>
      </c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x14ac:dyDescent="0.35">
      <c r="A189" s="9">
        <v>631</v>
      </c>
      <c r="B189" s="9" t="s">
        <v>2194</v>
      </c>
      <c r="C189" s="9" t="s">
        <v>162</v>
      </c>
      <c r="D189" s="9" t="s">
        <v>134</v>
      </c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x14ac:dyDescent="0.35">
      <c r="A190" s="5">
        <v>574</v>
      </c>
      <c r="B190" s="5" t="s">
        <v>5062</v>
      </c>
      <c r="C190" s="5" t="s">
        <v>164</v>
      </c>
      <c r="D190" s="5" t="s">
        <v>165</v>
      </c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1:30" x14ac:dyDescent="0.35">
      <c r="A191" s="5">
        <v>4</v>
      </c>
      <c r="B191" s="5" t="s">
        <v>3506</v>
      </c>
      <c r="C191" s="5" t="s">
        <v>166</v>
      </c>
      <c r="D191" s="5" t="s">
        <v>165</v>
      </c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x14ac:dyDescent="0.35">
      <c r="A192" s="5">
        <v>15</v>
      </c>
      <c r="B192" s="5" t="s">
        <v>3062</v>
      </c>
      <c r="C192" s="5" t="s">
        <v>167</v>
      </c>
      <c r="D192" s="5" t="s">
        <v>165</v>
      </c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1:30" x14ac:dyDescent="0.35">
      <c r="A193" s="5">
        <v>20</v>
      </c>
      <c r="B193" s="5" t="s">
        <v>5063</v>
      </c>
      <c r="C193" s="5" t="s">
        <v>168</v>
      </c>
      <c r="D193" s="5" t="s">
        <v>165</v>
      </c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</row>
    <row r="194" spans="1:30" x14ac:dyDescent="0.35">
      <c r="A194" s="5">
        <v>15</v>
      </c>
      <c r="B194" s="5" t="s">
        <v>3062</v>
      </c>
      <c r="C194" s="5" t="s">
        <v>250</v>
      </c>
      <c r="D194" s="5" t="s">
        <v>165</v>
      </c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1:30" x14ac:dyDescent="0.35">
      <c r="A195" s="5">
        <v>3</v>
      </c>
      <c r="B195" s="5" t="s">
        <v>4898</v>
      </c>
      <c r="C195" s="5" t="s">
        <v>277</v>
      </c>
      <c r="D195" s="5" t="s">
        <v>165</v>
      </c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1:30" x14ac:dyDescent="0.35">
      <c r="A196" s="9">
        <v>631</v>
      </c>
      <c r="B196" s="9" t="s">
        <v>169</v>
      </c>
      <c r="C196" s="9" t="s">
        <v>162</v>
      </c>
      <c r="D196" s="9" t="s">
        <v>165</v>
      </c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</row>
    <row r="197" spans="1:30" x14ac:dyDescent="0.35">
      <c r="A197" s="5">
        <v>28</v>
      </c>
      <c r="B197" s="5" t="s">
        <v>5064</v>
      </c>
      <c r="C197" s="5" t="s">
        <v>170</v>
      </c>
      <c r="D197" s="5" t="s">
        <v>171</v>
      </c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1:30" x14ac:dyDescent="0.35">
      <c r="A198" s="5">
        <v>206</v>
      </c>
      <c r="B198" s="5" t="s">
        <v>5065</v>
      </c>
      <c r="C198" s="5" t="s">
        <v>173</v>
      </c>
      <c r="D198" s="5" t="s">
        <v>171</v>
      </c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1:30" x14ac:dyDescent="0.35">
      <c r="A199" s="5">
        <v>128</v>
      </c>
      <c r="B199" s="5" t="s">
        <v>5066</v>
      </c>
      <c r="C199" s="5" t="s">
        <v>175</v>
      </c>
      <c r="D199" s="5" t="s">
        <v>171</v>
      </c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</row>
    <row r="200" spans="1:30" x14ac:dyDescent="0.35">
      <c r="A200" s="5">
        <v>269</v>
      </c>
      <c r="B200" s="5" t="s">
        <v>5067</v>
      </c>
      <c r="C200" s="5" t="s">
        <v>177</v>
      </c>
      <c r="D200" s="5" t="s">
        <v>171</v>
      </c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1:30" x14ac:dyDescent="0.35">
      <c r="A201" s="9">
        <v>631</v>
      </c>
      <c r="B201" s="9" t="s">
        <v>169</v>
      </c>
      <c r="C201" s="9" t="s">
        <v>162</v>
      </c>
      <c r="D201" s="9" t="s">
        <v>171</v>
      </c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1:30" x14ac:dyDescent="0.35">
      <c r="A202" s="5">
        <v>229</v>
      </c>
      <c r="B202" s="5" t="s">
        <v>5068</v>
      </c>
      <c r="C202" s="5" t="s">
        <v>180</v>
      </c>
      <c r="D202" s="5" t="s">
        <v>181</v>
      </c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</row>
    <row r="203" spans="1:30" x14ac:dyDescent="0.35">
      <c r="A203" s="5">
        <v>119</v>
      </c>
      <c r="B203" s="5" t="s">
        <v>5069</v>
      </c>
      <c r="C203" s="5" t="s">
        <v>183</v>
      </c>
      <c r="D203" s="5" t="s">
        <v>181</v>
      </c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1:30" x14ac:dyDescent="0.35">
      <c r="A204" s="5">
        <v>145</v>
      </c>
      <c r="B204" s="5" t="s">
        <v>5070</v>
      </c>
      <c r="C204" s="5" t="s">
        <v>185</v>
      </c>
      <c r="D204" s="5" t="s">
        <v>181</v>
      </c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1:30" x14ac:dyDescent="0.35">
      <c r="A205" s="5">
        <v>79</v>
      </c>
      <c r="B205" s="5" t="s">
        <v>5071</v>
      </c>
      <c r="C205" s="5" t="s">
        <v>186</v>
      </c>
      <c r="D205" s="5" t="s">
        <v>181</v>
      </c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</row>
    <row r="206" spans="1:30" x14ac:dyDescent="0.35">
      <c r="A206" s="5">
        <v>34</v>
      </c>
      <c r="B206" s="5" t="s">
        <v>1369</v>
      </c>
      <c r="C206" s="5" t="s">
        <v>187</v>
      </c>
      <c r="D206" s="5" t="s">
        <v>181</v>
      </c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1:30" x14ac:dyDescent="0.35">
      <c r="A207" s="5">
        <v>25</v>
      </c>
      <c r="B207" s="5" t="s">
        <v>5072</v>
      </c>
      <c r="C207" s="5" t="s">
        <v>189</v>
      </c>
      <c r="D207" s="5" t="s">
        <v>181</v>
      </c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1:30" x14ac:dyDescent="0.35">
      <c r="A208" s="9">
        <v>631</v>
      </c>
      <c r="B208" s="9" t="s">
        <v>178</v>
      </c>
      <c r="C208" s="9" t="s">
        <v>162</v>
      </c>
      <c r="D208" s="9" t="s">
        <v>181</v>
      </c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</row>
    <row r="209" spans="1:30" x14ac:dyDescent="0.35">
      <c r="A209" s="5">
        <v>347</v>
      </c>
      <c r="B209" s="5" t="s">
        <v>5073</v>
      </c>
      <c r="C209" s="5" t="s">
        <v>191</v>
      </c>
      <c r="D209" s="5" t="s">
        <v>192</v>
      </c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</row>
    <row r="210" spans="1:30" x14ac:dyDescent="0.35">
      <c r="A210" s="5">
        <v>284</v>
      </c>
      <c r="B210" s="5" t="s">
        <v>5074</v>
      </c>
      <c r="C210" s="5" t="s">
        <v>194</v>
      </c>
      <c r="D210" s="5" t="s">
        <v>192</v>
      </c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</row>
    <row r="211" spans="1:30" x14ac:dyDescent="0.35">
      <c r="A211" s="9">
        <v>631</v>
      </c>
      <c r="B211" s="9" t="s">
        <v>178</v>
      </c>
      <c r="C211" s="9" t="s">
        <v>162</v>
      </c>
      <c r="D211" s="9" t="s">
        <v>192</v>
      </c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AD53"/>
  <sheetViews>
    <sheetView workbookViewId="0"/>
  </sheetViews>
  <sheetFormatPr defaultRowHeight="14.5" x14ac:dyDescent="0.35"/>
  <cols>
    <col min="1" max="1" width="54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5075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5076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42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820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1191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271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4648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3615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10545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1182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259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1417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198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5077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3062</v>
      </c>
      <c r="C22" s="5" t="s">
        <v>5078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1715</v>
      </c>
      <c r="C23" s="5" t="s">
        <v>5079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3062</v>
      </c>
      <c r="C24" s="5" t="s">
        <v>5080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3062</v>
      </c>
      <c r="C25" s="5" t="s">
        <v>5081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3062</v>
      </c>
      <c r="C26" s="5" t="s">
        <v>5082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5</v>
      </c>
      <c r="B27" s="5" t="s">
        <v>5083</v>
      </c>
      <c r="C27" s="5" t="s">
        <v>5084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8</v>
      </c>
      <c r="B28" s="5" t="s">
        <v>264</v>
      </c>
      <c r="C28" s="5" t="s">
        <v>5085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3</v>
      </c>
      <c r="B29" s="5" t="s">
        <v>1715</v>
      </c>
      <c r="C29" s="5" t="s">
        <v>5086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4</v>
      </c>
      <c r="B30" s="5" t="s">
        <v>270</v>
      </c>
      <c r="C30" s="5" t="s">
        <v>5087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3062</v>
      </c>
      <c r="C31" s="5" t="s">
        <v>5088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3062</v>
      </c>
      <c r="C32" s="5" t="s">
        <v>5089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5</v>
      </c>
      <c r="B33" s="5" t="s">
        <v>5083</v>
      </c>
      <c r="C33" s="5" t="s">
        <v>5090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8</v>
      </c>
      <c r="B34" s="5" t="s">
        <v>264</v>
      </c>
      <c r="C34" s="5" t="s">
        <v>5091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9">
        <v>42</v>
      </c>
      <c r="B35" s="9" t="s">
        <v>1045</v>
      </c>
      <c r="C35" s="9" t="s">
        <v>162</v>
      </c>
      <c r="D35" s="9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41</v>
      </c>
      <c r="B36" s="5" t="s">
        <v>5092</v>
      </c>
      <c r="C36" s="5" t="s">
        <v>164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3062</v>
      </c>
      <c r="C37" s="5" t="s">
        <v>168</v>
      </c>
      <c r="D37" s="5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9">
        <v>42</v>
      </c>
      <c r="B38" s="9" t="s">
        <v>178</v>
      </c>
      <c r="C38" s="9" t="s">
        <v>162</v>
      </c>
      <c r="D38" s="9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267</v>
      </c>
      <c r="C39" s="5" t="s">
        <v>170</v>
      </c>
      <c r="D39" s="5" t="s">
        <v>171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17</v>
      </c>
      <c r="B40" s="5" t="s">
        <v>5093</v>
      </c>
      <c r="C40" s="5" t="s">
        <v>173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10</v>
      </c>
      <c r="B41" s="5" t="s">
        <v>274</v>
      </c>
      <c r="C41" s="5" t="s">
        <v>175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13</v>
      </c>
      <c r="B42" s="5" t="s">
        <v>5094</v>
      </c>
      <c r="C42" s="5" t="s">
        <v>177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9">
        <v>42</v>
      </c>
      <c r="B43" s="9" t="s">
        <v>178</v>
      </c>
      <c r="C43" s="9" t="s">
        <v>162</v>
      </c>
      <c r="D43" s="9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19</v>
      </c>
      <c r="B44" s="5" t="s">
        <v>5095</v>
      </c>
      <c r="C44" s="5" t="s">
        <v>180</v>
      </c>
      <c r="D44" s="5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13</v>
      </c>
      <c r="B45" s="5" t="s">
        <v>5094</v>
      </c>
      <c r="C45" s="5" t="s">
        <v>183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8</v>
      </c>
      <c r="B46" s="5" t="s">
        <v>264</v>
      </c>
      <c r="C46" s="5" t="s">
        <v>185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0</v>
      </c>
      <c r="B47" s="5" t="s">
        <v>188</v>
      </c>
      <c r="C47" s="5" t="s">
        <v>186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0</v>
      </c>
      <c r="B48" s="5" t="s">
        <v>188</v>
      </c>
      <c r="C48" s="5" t="s">
        <v>187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2</v>
      </c>
      <c r="B49" s="5" t="s">
        <v>267</v>
      </c>
      <c r="C49" s="5" t="s">
        <v>189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9">
        <v>42</v>
      </c>
      <c r="B50" s="9" t="s">
        <v>178</v>
      </c>
      <c r="C50" s="9" t="s">
        <v>162</v>
      </c>
      <c r="D50" s="9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18</v>
      </c>
      <c r="B51" s="5" t="s">
        <v>252</v>
      </c>
      <c r="C51" s="5" t="s">
        <v>191</v>
      </c>
      <c r="D51" s="5" t="s">
        <v>192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24</v>
      </c>
      <c r="B52" s="5" t="s">
        <v>1726</v>
      </c>
      <c r="C52" s="5" t="s">
        <v>194</v>
      </c>
      <c r="D52" s="5" t="s">
        <v>192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9">
        <v>42</v>
      </c>
      <c r="B53" s="9" t="s">
        <v>178</v>
      </c>
      <c r="C53" s="9" t="s">
        <v>162</v>
      </c>
      <c r="D53" s="9" t="s">
        <v>192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AD191"/>
  <sheetViews>
    <sheetView workbookViewId="0"/>
  </sheetViews>
  <sheetFormatPr defaultRowHeight="14.5" x14ac:dyDescent="0.35"/>
  <cols>
    <col min="1" max="1" width="54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5096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5097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484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2131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1560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241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4882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4542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13356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1221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5098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196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3922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198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4874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118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5099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517</v>
      </c>
      <c r="C22" s="5" t="s">
        <v>1905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517</v>
      </c>
      <c r="C23" s="5" t="s">
        <v>4193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2</v>
      </c>
      <c r="B24" s="5" t="s">
        <v>5100</v>
      </c>
      <c r="C24" s="5" t="s">
        <v>5101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3</v>
      </c>
      <c r="B25" s="5" t="s">
        <v>5102</v>
      </c>
      <c r="C25" s="5" t="s">
        <v>5103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5100</v>
      </c>
      <c r="C26" s="5" t="s">
        <v>5104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10</v>
      </c>
      <c r="B27" s="5" t="s">
        <v>3329</v>
      </c>
      <c r="C27" s="5" t="s">
        <v>5105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6</v>
      </c>
      <c r="B28" s="5" t="s">
        <v>5106</v>
      </c>
      <c r="C28" s="5" t="s">
        <v>5107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5</v>
      </c>
      <c r="B29" s="5" t="s">
        <v>2379</v>
      </c>
      <c r="C29" s="5" t="s">
        <v>5108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5100</v>
      </c>
      <c r="C30" s="5" t="s">
        <v>5109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517</v>
      </c>
      <c r="C31" s="5" t="s">
        <v>5110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5100</v>
      </c>
      <c r="C32" s="5" t="s">
        <v>5111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3</v>
      </c>
      <c r="B33" s="5" t="s">
        <v>5102</v>
      </c>
      <c r="C33" s="5" t="s">
        <v>5112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517</v>
      </c>
      <c r="C34" s="5" t="s">
        <v>5113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6</v>
      </c>
      <c r="B35" s="5" t="s">
        <v>5106</v>
      </c>
      <c r="C35" s="5" t="s">
        <v>5114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4</v>
      </c>
      <c r="B36" s="5" t="s">
        <v>5115</v>
      </c>
      <c r="C36" s="5" t="s">
        <v>5116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3</v>
      </c>
      <c r="B37" s="5" t="s">
        <v>5102</v>
      </c>
      <c r="C37" s="5" t="s">
        <v>5117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517</v>
      </c>
      <c r="C38" s="5" t="s">
        <v>5118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5100</v>
      </c>
      <c r="C39" s="5" t="s">
        <v>5119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6</v>
      </c>
      <c r="B40" s="5" t="s">
        <v>5106</v>
      </c>
      <c r="C40" s="5" t="s">
        <v>5120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8</v>
      </c>
      <c r="B41" s="5" t="s">
        <v>484</v>
      </c>
      <c r="C41" s="5" t="s">
        <v>5121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2</v>
      </c>
      <c r="B42" s="5" t="s">
        <v>5100</v>
      </c>
      <c r="C42" s="5" t="s">
        <v>5122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3</v>
      </c>
      <c r="B43" s="5" t="s">
        <v>5102</v>
      </c>
      <c r="C43" s="5" t="s">
        <v>5123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517</v>
      </c>
      <c r="C44" s="5" t="s">
        <v>5124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4</v>
      </c>
      <c r="B45" s="5" t="s">
        <v>5115</v>
      </c>
      <c r="C45" s="5" t="s">
        <v>5125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517</v>
      </c>
      <c r="C46" s="5" t="s">
        <v>5126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517</v>
      </c>
      <c r="C47" s="5" t="s">
        <v>5127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2</v>
      </c>
      <c r="B48" s="5" t="s">
        <v>5100</v>
      </c>
      <c r="C48" s="5" t="s">
        <v>5128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4</v>
      </c>
      <c r="B49" s="5" t="s">
        <v>5115</v>
      </c>
      <c r="C49" s="5" t="s">
        <v>5129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5</v>
      </c>
      <c r="B50" s="5" t="s">
        <v>2379</v>
      </c>
      <c r="C50" s="5" t="s">
        <v>5130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517</v>
      </c>
      <c r="C51" s="5" t="s">
        <v>5131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517</v>
      </c>
      <c r="C52" s="5" t="s">
        <v>5132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4</v>
      </c>
      <c r="B53" s="5" t="s">
        <v>5115</v>
      </c>
      <c r="C53" s="5" t="s">
        <v>5133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6</v>
      </c>
      <c r="B54" s="5" t="s">
        <v>5106</v>
      </c>
      <c r="C54" s="5" t="s">
        <v>5134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6</v>
      </c>
      <c r="B55" s="5" t="s">
        <v>5106</v>
      </c>
      <c r="C55" s="5" t="s">
        <v>5135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2</v>
      </c>
      <c r="B56" s="5" t="s">
        <v>5100</v>
      </c>
      <c r="C56" s="5" t="s">
        <v>5136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517</v>
      </c>
      <c r="C57" s="5" t="s">
        <v>5137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2</v>
      </c>
      <c r="B58" s="5" t="s">
        <v>5100</v>
      </c>
      <c r="C58" s="5" t="s">
        <v>5138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3</v>
      </c>
      <c r="B59" s="5" t="s">
        <v>5102</v>
      </c>
      <c r="C59" s="5" t="s">
        <v>5139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6</v>
      </c>
      <c r="B60" s="5" t="s">
        <v>5106</v>
      </c>
      <c r="C60" s="5" t="s">
        <v>5140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10</v>
      </c>
      <c r="B61" s="5" t="s">
        <v>3329</v>
      </c>
      <c r="C61" s="5" t="s">
        <v>5141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</v>
      </c>
      <c r="B62" s="5" t="s">
        <v>517</v>
      </c>
      <c r="C62" s="5" t="s">
        <v>5142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10</v>
      </c>
      <c r="B63" s="5" t="s">
        <v>3329</v>
      </c>
      <c r="C63" s="5" t="s">
        <v>5143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4</v>
      </c>
      <c r="B64" s="5" t="s">
        <v>5115</v>
      </c>
      <c r="C64" s="5" t="s">
        <v>5144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5</v>
      </c>
      <c r="B65" s="5" t="s">
        <v>2379</v>
      </c>
      <c r="C65" s="5" t="s">
        <v>5145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4</v>
      </c>
      <c r="B66" s="5" t="s">
        <v>5115</v>
      </c>
      <c r="C66" s="5" t="s">
        <v>5146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1</v>
      </c>
      <c r="B67" s="5" t="s">
        <v>517</v>
      </c>
      <c r="C67" s="5" t="s">
        <v>5147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6</v>
      </c>
      <c r="B68" s="5" t="s">
        <v>5106</v>
      </c>
      <c r="C68" s="5" t="s">
        <v>5148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1</v>
      </c>
      <c r="B69" s="5" t="s">
        <v>517</v>
      </c>
      <c r="C69" s="5" t="s">
        <v>5149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7</v>
      </c>
      <c r="B70" s="5" t="s">
        <v>4273</v>
      </c>
      <c r="C70" s="5" t="s">
        <v>5150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2</v>
      </c>
      <c r="B71" s="5" t="s">
        <v>5100</v>
      </c>
      <c r="C71" s="5" t="s">
        <v>5151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3</v>
      </c>
      <c r="B72" s="5" t="s">
        <v>5102</v>
      </c>
      <c r="C72" s="5" t="s">
        <v>5152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2</v>
      </c>
      <c r="B73" s="5" t="s">
        <v>5100</v>
      </c>
      <c r="C73" s="5" t="s">
        <v>5153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3</v>
      </c>
      <c r="B74" s="5" t="s">
        <v>5102</v>
      </c>
      <c r="C74" s="5" t="s">
        <v>5154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4</v>
      </c>
      <c r="B75" s="5" t="s">
        <v>5115</v>
      </c>
      <c r="C75" s="5" t="s">
        <v>5155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3</v>
      </c>
      <c r="B76" s="5" t="s">
        <v>5102</v>
      </c>
      <c r="C76" s="5" t="s">
        <v>5156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2</v>
      </c>
      <c r="B77" s="5" t="s">
        <v>5100</v>
      </c>
      <c r="C77" s="5" t="s">
        <v>5157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2</v>
      </c>
      <c r="B78" s="5" t="s">
        <v>5100</v>
      </c>
      <c r="C78" s="5" t="s">
        <v>5158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2</v>
      </c>
      <c r="B79" s="5" t="s">
        <v>5100</v>
      </c>
      <c r="C79" s="5" t="s">
        <v>5159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1</v>
      </c>
      <c r="B80" s="5" t="s">
        <v>517</v>
      </c>
      <c r="C80" s="5" t="s">
        <v>5160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1</v>
      </c>
      <c r="B81" s="5" t="s">
        <v>517</v>
      </c>
      <c r="C81" s="5" t="s">
        <v>5161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9</v>
      </c>
      <c r="B82" s="5" t="s">
        <v>5162</v>
      </c>
      <c r="C82" s="5" t="s">
        <v>5163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7</v>
      </c>
      <c r="B83" s="5" t="s">
        <v>4273</v>
      </c>
      <c r="C83" s="5" t="s">
        <v>5164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5</v>
      </c>
      <c r="B84" s="5" t="s">
        <v>2379</v>
      </c>
      <c r="C84" s="5" t="s">
        <v>5165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7</v>
      </c>
      <c r="B85" s="5" t="s">
        <v>4273</v>
      </c>
      <c r="C85" s="5" t="s">
        <v>5166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9</v>
      </c>
      <c r="B86" s="5" t="s">
        <v>5162</v>
      </c>
      <c r="C86" s="5" t="s">
        <v>5167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2</v>
      </c>
      <c r="B87" s="5" t="s">
        <v>5100</v>
      </c>
      <c r="C87" s="5" t="s">
        <v>5168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8</v>
      </c>
      <c r="B88" s="5" t="s">
        <v>484</v>
      </c>
      <c r="C88" s="5" t="s">
        <v>5169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5</v>
      </c>
      <c r="B89" s="5" t="s">
        <v>2379</v>
      </c>
      <c r="C89" s="5" t="s">
        <v>5170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3</v>
      </c>
      <c r="B90" s="5" t="s">
        <v>5102</v>
      </c>
      <c r="C90" s="5" t="s">
        <v>5171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2</v>
      </c>
      <c r="B91" s="5" t="s">
        <v>5100</v>
      </c>
      <c r="C91" s="5" t="s">
        <v>5172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4</v>
      </c>
      <c r="B92" s="5" t="s">
        <v>5115</v>
      </c>
      <c r="C92" s="5" t="s">
        <v>5173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2</v>
      </c>
      <c r="B93" s="5" t="s">
        <v>5100</v>
      </c>
      <c r="C93" s="5" t="s">
        <v>5174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2</v>
      </c>
      <c r="B94" s="5" t="s">
        <v>5100</v>
      </c>
      <c r="C94" s="5" t="s">
        <v>5175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2</v>
      </c>
      <c r="B95" s="5" t="s">
        <v>5100</v>
      </c>
      <c r="C95" s="5" t="s">
        <v>5176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3</v>
      </c>
      <c r="B96" s="5" t="s">
        <v>5102</v>
      </c>
      <c r="C96" s="5" t="s">
        <v>5177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2</v>
      </c>
      <c r="B97" s="5" t="s">
        <v>5100</v>
      </c>
      <c r="C97" s="5" t="s">
        <v>5178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3</v>
      </c>
      <c r="B98" s="5" t="s">
        <v>5102</v>
      </c>
      <c r="C98" s="5" t="s">
        <v>5179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4</v>
      </c>
      <c r="B99" s="5" t="s">
        <v>5115</v>
      </c>
      <c r="C99" s="5" t="s">
        <v>5180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5</v>
      </c>
      <c r="B100" s="5" t="s">
        <v>2379</v>
      </c>
      <c r="C100" s="5" t="s">
        <v>5181</v>
      </c>
      <c r="D100" s="5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5</v>
      </c>
      <c r="B101" s="5" t="s">
        <v>2379</v>
      </c>
      <c r="C101" s="5" t="s">
        <v>5182</v>
      </c>
      <c r="D101" s="5" t="s">
        <v>134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2</v>
      </c>
      <c r="B102" s="5" t="s">
        <v>5100</v>
      </c>
      <c r="C102" s="5" t="s">
        <v>5183</v>
      </c>
      <c r="D102" s="5" t="s">
        <v>134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1</v>
      </c>
      <c r="B103" s="5" t="s">
        <v>517</v>
      </c>
      <c r="C103" s="5" t="s">
        <v>5184</v>
      </c>
      <c r="D103" s="5" t="s">
        <v>134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3</v>
      </c>
      <c r="B104" s="5" t="s">
        <v>5102</v>
      </c>
      <c r="C104" s="5" t="s">
        <v>5185</v>
      </c>
      <c r="D104" s="5" t="s">
        <v>134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7</v>
      </c>
      <c r="B105" s="5" t="s">
        <v>4273</v>
      </c>
      <c r="C105" s="5" t="s">
        <v>5186</v>
      </c>
      <c r="D105" s="5" t="s">
        <v>134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1</v>
      </c>
      <c r="B106" s="5" t="s">
        <v>517</v>
      </c>
      <c r="C106" s="5" t="s">
        <v>5187</v>
      </c>
      <c r="D106" s="5" t="s">
        <v>134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4</v>
      </c>
      <c r="B107" s="5" t="s">
        <v>5115</v>
      </c>
      <c r="C107" s="5" t="s">
        <v>5188</v>
      </c>
      <c r="D107" s="5" t="s">
        <v>134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2</v>
      </c>
      <c r="B108" s="5" t="s">
        <v>5100</v>
      </c>
      <c r="C108" s="5" t="s">
        <v>5189</v>
      </c>
      <c r="D108" s="5" t="s">
        <v>134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1</v>
      </c>
      <c r="B109" s="5" t="s">
        <v>517</v>
      </c>
      <c r="C109" s="5" t="s">
        <v>5190</v>
      </c>
      <c r="D109" s="5" t="s">
        <v>134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1</v>
      </c>
      <c r="B110" s="5" t="s">
        <v>517</v>
      </c>
      <c r="C110" s="5" t="s">
        <v>5191</v>
      </c>
      <c r="D110" s="5" t="s">
        <v>134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1</v>
      </c>
      <c r="B111" s="5" t="s">
        <v>517</v>
      </c>
      <c r="C111" s="5" t="s">
        <v>5192</v>
      </c>
      <c r="D111" s="5" t="s">
        <v>134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2</v>
      </c>
      <c r="B112" s="5" t="s">
        <v>5100</v>
      </c>
      <c r="C112" s="5" t="s">
        <v>5193</v>
      </c>
      <c r="D112" s="5" t="s">
        <v>134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5">
        <v>4</v>
      </c>
      <c r="B113" s="5" t="s">
        <v>5115</v>
      </c>
      <c r="C113" s="5" t="s">
        <v>5194</v>
      </c>
      <c r="D113" s="5" t="s">
        <v>134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5">
        <v>1</v>
      </c>
      <c r="B114" s="5" t="s">
        <v>517</v>
      </c>
      <c r="C114" s="5" t="s">
        <v>5195</v>
      </c>
      <c r="D114" s="5" t="s">
        <v>134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6</v>
      </c>
      <c r="B115" s="5" t="s">
        <v>5106</v>
      </c>
      <c r="C115" s="5" t="s">
        <v>5196</v>
      </c>
      <c r="D115" s="5" t="s">
        <v>134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5">
        <v>8</v>
      </c>
      <c r="B116" s="5" t="s">
        <v>484</v>
      </c>
      <c r="C116" s="5" t="s">
        <v>5197</v>
      </c>
      <c r="D116" s="5" t="s">
        <v>134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5">
        <v>6</v>
      </c>
      <c r="B117" s="5" t="s">
        <v>5106</v>
      </c>
      <c r="C117" s="5" t="s">
        <v>5198</v>
      </c>
      <c r="D117" s="5" t="s">
        <v>134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5">
        <v>2</v>
      </c>
      <c r="B118" s="5" t="s">
        <v>5100</v>
      </c>
      <c r="C118" s="5" t="s">
        <v>5199</v>
      </c>
      <c r="D118" s="5" t="s">
        <v>134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5">
        <v>3</v>
      </c>
      <c r="B119" s="5" t="s">
        <v>5102</v>
      </c>
      <c r="C119" s="5" t="s">
        <v>5200</v>
      </c>
      <c r="D119" s="5" t="s">
        <v>134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5">
        <v>3</v>
      </c>
      <c r="B120" s="5" t="s">
        <v>5102</v>
      </c>
      <c r="C120" s="5" t="s">
        <v>5201</v>
      </c>
      <c r="D120" s="5" t="s">
        <v>134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5">
        <v>1</v>
      </c>
      <c r="B121" s="5" t="s">
        <v>517</v>
      </c>
      <c r="C121" s="5" t="s">
        <v>5202</v>
      </c>
      <c r="D121" s="5" t="s">
        <v>134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35">
      <c r="A122" s="5">
        <v>1</v>
      </c>
      <c r="B122" s="5" t="s">
        <v>517</v>
      </c>
      <c r="C122" s="5" t="s">
        <v>5203</v>
      </c>
      <c r="D122" s="5" t="s">
        <v>134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35">
      <c r="A123" s="5">
        <v>3</v>
      </c>
      <c r="B123" s="5" t="s">
        <v>5102</v>
      </c>
      <c r="C123" s="5" t="s">
        <v>5204</v>
      </c>
      <c r="D123" s="5" t="s">
        <v>134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x14ac:dyDescent="0.35">
      <c r="A124" s="5">
        <v>2</v>
      </c>
      <c r="B124" s="5" t="s">
        <v>5100</v>
      </c>
      <c r="C124" s="5" t="s">
        <v>5205</v>
      </c>
      <c r="D124" s="5" t="s">
        <v>134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x14ac:dyDescent="0.35">
      <c r="A125" s="5">
        <v>1</v>
      </c>
      <c r="B125" s="5" t="s">
        <v>517</v>
      </c>
      <c r="C125" s="5" t="s">
        <v>5206</v>
      </c>
      <c r="D125" s="5" t="s">
        <v>134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x14ac:dyDescent="0.35">
      <c r="A126" s="5">
        <v>4</v>
      </c>
      <c r="B126" s="5" t="s">
        <v>5115</v>
      </c>
      <c r="C126" s="5" t="s">
        <v>5207</v>
      </c>
      <c r="D126" s="5" t="s">
        <v>134</v>
      </c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x14ac:dyDescent="0.35">
      <c r="A127" s="5">
        <v>3</v>
      </c>
      <c r="B127" s="5" t="s">
        <v>5102</v>
      </c>
      <c r="C127" s="5" t="s">
        <v>5208</v>
      </c>
      <c r="D127" s="5" t="s">
        <v>134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x14ac:dyDescent="0.35">
      <c r="A128" s="5">
        <v>2</v>
      </c>
      <c r="B128" s="5" t="s">
        <v>5100</v>
      </c>
      <c r="C128" s="5" t="s">
        <v>5209</v>
      </c>
      <c r="D128" s="5" t="s">
        <v>134</v>
      </c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x14ac:dyDescent="0.35">
      <c r="A129" s="5">
        <v>3</v>
      </c>
      <c r="B129" s="5" t="s">
        <v>5102</v>
      </c>
      <c r="C129" s="5" t="s">
        <v>5210</v>
      </c>
      <c r="D129" s="5" t="s">
        <v>134</v>
      </c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x14ac:dyDescent="0.35">
      <c r="A130" s="5">
        <v>3</v>
      </c>
      <c r="B130" s="5" t="s">
        <v>5102</v>
      </c>
      <c r="C130" s="5" t="s">
        <v>5211</v>
      </c>
      <c r="D130" s="5" t="s">
        <v>134</v>
      </c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x14ac:dyDescent="0.35">
      <c r="A131" s="5">
        <v>1</v>
      </c>
      <c r="B131" s="5" t="s">
        <v>517</v>
      </c>
      <c r="C131" s="5" t="s">
        <v>5212</v>
      </c>
      <c r="D131" s="5" t="s">
        <v>134</v>
      </c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x14ac:dyDescent="0.35">
      <c r="A132" s="5">
        <v>2</v>
      </c>
      <c r="B132" s="5" t="s">
        <v>5100</v>
      </c>
      <c r="C132" s="5" t="s">
        <v>5213</v>
      </c>
      <c r="D132" s="5" t="s">
        <v>134</v>
      </c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x14ac:dyDescent="0.35">
      <c r="A133" s="5">
        <v>3</v>
      </c>
      <c r="B133" s="5" t="s">
        <v>5102</v>
      </c>
      <c r="C133" s="5" t="s">
        <v>5214</v>
      </c>
      <c r="D133" s="5" t="s">
        <v>134</v>
      </c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x14ac:dyDescent="0.35">
      <c r="A134" s="5">
        <v>2</v>
      </c>
      <c r="B134" s="5" t="s">
        <v>5100</v>
      </c>
      <c r="C134" s="5" t="s">
        <v>5215</v>
      </c>
      <c r="D134" s="5" t="s">
        <v>134</v>
      </c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x14ac:dyDescent="0.35">
      <c r="A135" s="5">
        <v>2</v>
      </c>
      <c r="B135" s="5" t="s">
        <v>5100</v>
      </c>
      <c r="C135" s="5" t="s">
        <v>5216</v>
      </c>
      <c r="D135" s="5" t="s">
        <v>134</v>
      </c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x14ac:dyDescent="0.35">
      <c r="A136" s="5">
        <v>6</v>
      </c>
      <c r="B136" s="5" t="s">
        <v>5106</v>
      </c>
      <c r="C136" s="5" t="s">
        <v>5217</v>
      </c>
      <c r="D136" s="5" t="s">
        <v>134</v>
      </c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x14ac:dyDescent="0.35">
      <c r="A137" s="5">
        <v>5</v>
      </c>
      <c r="B137" s="5" t="s">
        <v>2379</v>
      </c>
      <c r="C137" s="5" t="s">
        <v>5218</v>
      </c>
      <c r="D137" s="5" t="s">
        <v>134</v>
      </c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x14ac:dyDescent="0.35">
      <c r="A138" s="5">
        <v>6</v>
      </c>
      <c r="B138" s="5" t="s">
        <v>5106</v>
      </c>
      <c r="C138" s="5" t="s">
        <v>5219</v>
      </c>
      <c r="D138" s="5" t="s">
        <v>134</v>
      </c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x14ac:dyDescent="0.35">
      <c r="A139" s="5">
        <v>1</v>
      </c>
      <c r="B139" s="5" t="s">
        <v>517</v>
      </c>
      <c r="C139" s="5" t="s">
        <v>5220</v>
      </c>
      <c r="D139" s="5" t="s">
        <v>134</v>
      </c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x14ac:dyDescent="0.35">
      <c r="A140" s="5">
        <v>4</v>
      </c>
      <c r="B140" s="5" t="s">
        <v>5115</v>
      </c>
      <c r="C140" s="5" t="s">
        <v>5221</v>
      </c>
      <c r="D140" s="5" t="s">
        <v>134</v>
      </c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x14ac:dyDescent="0.35">
      <c r="A141" s="5">
        <v>2</v>
      </c>
      <c r="B141" s="5" t="s">
        <v>5100</v>
      </c>
      <c r="C141" s="5" t="s">
        <v>5222</v>
      </c>
      <c r="D141" s="5" t="s">
        <v>134</v>
      </c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x14ac:dyDescent="0.35">
      <c r="A142" s="5">
        <v>2</v>
      </c>
      <c r="B142" s="5" t="s">
        <v>5100</v>
      </c>
      <c r="C142" s="5" t="s">
        <v>5223</v>
      </c>
      <c r="D142" s="5" t="s">
        <v>134</v>
      </c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x14ac:dyDescent="0.35">
      <c r="A143" s="5">
        <v>1</v>
      </c>
      <c r="B143" s="5" t="s">
        <v>517</v>
      </c>
      <c r="C143" s="5" t="s">
        <v>5224</v>
      </c>
      <c r="D143" s="5" t="s">
        <v>134</v>
      </c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x14ac:dyDescent="0.35">
      <c r="A144" s="5">
        <v>3</v>
      </c>
      <c r="B144" s="5" t="s">
        <v>5102</v>
      </c>
      <c r="C144" s="5" t="s">
        <v>5225</v>
      </c>
      <c r="D144" s="5" t="s">
        <v>134</v>
      </c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x14ac:dyDescent="0.35">
      <c r="A145" s="5">
        <v>1</v>
      </c>
      <c r="B145" s="5" t="s">
        <v>517</v>
      </c>
      <c r="C145" s="5" t="s">
        <v>5226</v>
      </c>
      <c r="D145" s="5" t="s">
        <v>134</v>
      </c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x14ac:dyDescent="0.35">
      <c r="A146" s="5">
        <v>8</v>
      </c>
      <c r="B146" s="5" t="s">
        <v>484</v>
      </c>
      <c r="C146" s="5" t="s">
        <v>5227</v>
      </c>
      <c r="D146" s="5" t="s">
        <v>134</v>
      </c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x14ac:dyDescent="0.35">
      <c r="A147" s="5">
        <v>5</v>
      </c>
      <c r="B147" s="5" t="s">
        <v>2379</v>
      </c>
      <c r="C147" s="5" t="s">
        <v>5228</v>
      </c>
      <c r="D147" s="5" t="s">
        <v>134</v>
      </c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x14ac:dyDescent="0.35">
      <c r="A148" s="5">
        <v>1</v>
      </c>
      <c r="B148" s="5" t="s">
        <v>517</v>
      </c>
      <c r="C148" s="5" t="s">
        <v>5229</v>
      </c>
      <c r="D148" s="5" t="s">
        <v>134</v>
      </c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x14ac:dyDescent="0.35">
      <c r="A149" s="5">
        <v>2</v>
      </c>
      <c r="B149" s="5" t="s">
        <v>5100</v>
      </c>
      <c r="C149" s="5" t="s">
        <v>5230</v>
      </c>
      <c r="D149" s="5" t="s">
        <v>134</v>
      </c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x14ac:dyDescent="0.35">
      <c r="A150" s="5">
        <v>4</v>
      </c>
      <c r="B150" s="5" t="s">
        <v>5115</v>
      </c>
      <c r="C150" s="5" t="s">
        <v>5231</v>
      </c>
      <c r="D150" s="5" t="s">
        <v>134</v>
      </c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x14ac:dyDescent="0.35">
      <c r="A151" s="5">
        <v>1</v>
      </c>
      <c r="B151" s="5" t="s">
        <v>517</v>
      </c>
      <c r="C151" s="5" t="s">
        <v>5232</v>
      </c>
      <c r="D151" s="5" t="s">
        <v>134</v>
      </c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x14ac:dyDescent="0.35">
      <c r="A152" s="5">
        <v>1</v>
      </c>
      <c r="B152" s="5" t="s">
        <v>517</v>
      </c>
      <c r="C152" s="5" t="s">
        <v>5233</v>
      </c>
      <c r="D152" s="5" t="s">
        <v>134</v>
      </c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x14ac:dyDescent="0.35">
      <c r="A153" s="5">
        <v>3</v>
      </c>
      <c r="B153" s="5" t="s">
        <v>5102</v>
      </c>
      <c r="C153" s="5" t="s">
        <v>5234</v>
      </c>
      <c r="D153" s="5" t="s">
        <v>134</v>
      </c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x14ac:dyDescent="0.35">
      <c r="A154" s="5">
        <v>2</v>
      </c>
      <c r="B154" s="5" t="s">
        <v>5100</v>
      </c>
      <c r="C154" s="5" t="s">
        <v>5235</v>
      </c>
      <c r="D154" s="5" t="s">
        <v>134</v>
      </c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x14ac:dyDescent="0.35">
      <c r="A155" s="5">
        <v>5</v>
      </c>
      <c r="B155" s="5" t="s">
        <v>2379</v>
      </c>
      <c r="C155" s="5" t="s">
        <v>5236</v>
      </c>
      <c r="D155" s="5" t="s">
        <v>134</v>
      </c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x14ac:dyDescent="0.35">
      <c r="A156" s="5">
        <v>4</v>
      </c>
      <c r="B156" s="5" t="s">
        <v>5115</v>
      </c>
      <c r="C156" s="5" t="s">
        <v>5237</v>
      </c>
      <c r="D156" s="5" t="s">
        <v>134</v>
      </c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x14ac:dyDescent="0.35">
      <c r="A157" s="5">
        <v>1</v>
      </c>
      <c r="B157" s="5" t="s">
        <v>517</v>
      </c>
      <c r="C157" s="5" t="s">
        <v>5238</v>
      </c>
      <c r="D157" s="5" t="s">
        <v>134</v>
      </c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x14ac:dyDescent="0.35">
      <c r="A158" s="5">
        <v>1</v>
      </c>
      <c r="B158" s="5" t="s">
        <v>517</v>
      </c>
      <c r="C158" s="5" t="s">
        <v>5239</v>
      </c>
      <c r="D158" s="5" t="s">
        <v>134</v>
      </c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x14ac:dyDescent="0.35">
      <c r="A159" s="5">
        <v>1</v>
      </c>
      <c r="B159" s="5" t="s">
        <v>517</v>
      </c>
      <c r="C159" s="5" t="s">
        <v>5240</v>
      </c>
      <c r="D159" s="5" t="s">
        <v>134</v>
      </c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x14ac:dyDescent="0.35">
      <c r="A160" s="5">
        <v>2</v>
      </c>
      <c r="B160" s="5" t="s">
        <v>5100</v>
      </c>
      <c r="C160" s="5" t="s">
        <v>5241</v>
      </c>
      <c r="D160" s="5" t="s">
        <v>134</v>
      </c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x14ac:dyDescent="0.35">
      <c r="A161" s="5">
        <v>6</v>
      </c>
      <c r="B161" s="5" t="s">
        <v>5106</v>
      </c>
      <c r="C161" s="5" t="s">
        <v>5242</v>
      </c>
      <c r="D161" s="5" t="s">
        <v>134</v>
      </c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x14ac:dyDescent="0.35">
      <c r="A162" s="5">
        <v>4</v>
      </c>
      <c r="B162" s="5" t="s">
        <v>5115</v>
      </c>
      <c r="C162" s="5" t="s">
        <v>5243</v>
      </c>
      <c r="D162" s="5" t="s">
        <v>134</v>
      </c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x14ac:dyDescent="0.35">
      <c r="A163" s="5">
        <v>1</v>
      </c>
      <c r="B163" s="5" t="s">
        <v>517</v>
      </c>
      <c r="C163" s="5" t="s">
        <v>5244</v>
      </c>
      <c r="D163" s="5" t="s">
        <v>134</v>
      </c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x14ac:dyDescent="0.35">
      <c r="A164" s="5">
        <v>1</v>
      </c>
      <c r="B164" s="5" t="s">
        <v>517</v>
      </c>
      <c r="C164" s="5" t="s">
        <v>5245</v>
      </c>
      <c r="D164" s="5" t="s">
        <v>134</v>
      </c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x14ac:dyDescent="0.35">
      <c r="A165" s="5">
        <v>11</v>
      </c>
      <c r="B165" s="5" t="s">
        <v>5246</v>
      </c>
      <c r="C165" s="5" t="s">
        <v>5247</v>
      </c>
      <c r="D165" s="5" t="s">
        <v>134</v>
      </c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x14ac:dyDescent="0.35">
      <c r="A166" s="5">
        <v>2</v>
      </c>
      <c r="B166" s="5" t="s">
        <v>5100</v>
      </c>
      <c r="C166" s="5" t="s">
        <v>5248</v>
      </c>
      <c r="D166" s="5" t="s">
        <v>134</v>
      </c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1:30" x14ac:dyDescent="0.35">
      <c r="A167" s="5">
        <v>8</v>
      </c>
      <c r="B167" s="5" t="s">
        <v>484</v>
      </c>
      <c r="C167" s="5" t="s">
        <v>5249</v>
      </c>
      <c r="D167" s="5" t="s">
        <v>134</v>
      </c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x14ac:dyDescent="0.35">
      <c r="A168" s="5">
        <v>1</v>
      </c>
      <c r="B168" s="5" t="s">
        <v>517</v>
      </c>
      <c r="C168" s="5" t="s">
        <v>5250</v>
      </c>
      <c r="D168" s="5" t="s">
        <v>134</v>
      </c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x14ac:dyDescent="0.35">
      <c r="A169" s="9">
        <v>484</v>
      </c>
      <c r="B169" s="9" t="s">
        <v>3029</v>
      </c>
      <c r="C169" s="9" t="s">
        <v>162</v>
      </c>
      <c r="D169" s="9" t="s">
        <v>134</v>
      </c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1:30" x14ac:dyDescent="0.35">
      <c r="A170" s="5">
        <v>442</v>
      </c>
      <c r="B170" s="5" t="s">
        <v>5251</v>
      </c>
      <c r="C170" s="5" t="s">
        <v>164</v>
      </c>
      <c r="D170" s="5" t="s">
        <v>165</v>
      </c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x14ac:dyDescent="0.35">
      <c r="A171" s="5">
        <v>5</v>
      </c>
      <c r="B171" s="5" t="s">
        <v>2379</v>
      </c>
      <c r="C171" s="5" t="s">
        <v>166</v>
      </c>
      <c r="D171" s="5" t="s">
        <v>165</v>
      </c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x14ac:dyDescent="0.35">
      <c r="A172" s="5">
        <v>10</v>
      </c>
      <c r="B172" s="5" t="s">
        <v>3329</v>
      </c>
      <c r="C172" s="5" t="s">
        <v>167</v>
      </c>
      <c r="D172" s="5" t="s">
        <v>165</v>
      </c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1:30" x14ac:dyDescent="0.35">
      <c r="A173" s="5">
        <v>14</v>
      </c>
      <c r="B173" s="5" t="s">
        <v>4281</v>
      </c>
      <c r="C173" s="5" t="s">
        <v>168</v>
      </c>
      <c r="D173" s="5" t="s">
        <v>165</v>
      </c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x14ac:dyDescent="0.35">
      <c r="A174" s="5">
        <v>12</v>
      </c>
      <c r="B174" s="5" t="s">
        <v>1082</v>
      </c>
      <c r="C174" s="5" t="s">
        <v>250</v>
      </c>
      <c r="D174" s="5" t="s">
        <v>165</v>
      </c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x14ac:dyDescent="0.35">
      <c r="A175" s="5">
        <v>1</v>
      </c>
      <c r="B175" s="5" t="s">
        <v>517</v>
      </c>
      <c r="C175" s="5" t="s">
        <v>277</v>
      </c>
      <c r="D175" s="5" t="s">
        <v>165</v>
      </c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1:30" x14ac:dyDescent="0.35">
      <c r="A176" s="9">
        <v>484</v>
      </c>
      <c r="B176" s="9" t="s">
        <v>178</v>
      </c>
      <c r="C176" s="9" t="s">
        <v>162</v>
      </c>
      <c r="D176" s="9" t="s">
        <v>165</v>
      </c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x14ac:dyDescent="0.35">
      <c r="A177" s="5">
        <v>15</v>
      </c>
      <c r="B177" s="5" t="s">
        <v>2387</v>
      </c>
      <c r="C177" s="5" t="s">
        <v>170</v>
      </c>
      <c r="D177" s="5" t="s">
        <v>171</v>
      </c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x14ac:dyDescent="0.35">
      <c r="A178" s="5">
        <v>167</v>
      </c>
      <c r="B178" s="5" t="s">
        <v>5252</v>
      </c>
      <c r="C178" s="5" t="s">
        <v>173</v>
      </c>
      <c r="D178" s="5" t="s">
        <v>171</v>
      </c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1:30" x14ac:dyDescent="0.35">
      <c r="A179" s="5">
        <v>138</v>
      </c>
      <c r="B179" s="5" t="s">
        <v>5253</v>
      </c>
      <c r="C179" s="5" t="s">
        <v>175</v>
      </c>
      <c r="D179" s="5" t="s">
        <v>171</v>
      </c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x14ac:dyDescent="0.35">
      <c r="A180" s="5">
        <v>164</v>
      </c>
      <c r="B180" s="5" t="s">
        <v>5254</v>
      </c>
      <c r="C180" s="5" t="s">
        <v>177</v>
      </c>
      <c r="D180" s="5" t="s">
        <v>171</v>
      </c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x14ac:dyDescent="0.35">
      <c r="A181" s="9">
        <v>484</v>
      </c>
      <c r="B181" s="9" t="s">
        <v>255</v>
      </c>
      <c r="C181" s="9" t="s">
        <v>162</v>
      </c>
      <c r="D181" s="9" t="s">
        <v>171</v>
      </c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1:30" x14ac:dyDescent="0.35">
      <c r="A182" s="5">
        <v>158</v>
      </c>
      <c r="B182" s="5" t="s">
        <v>5255</v>
      </c>
      <c r="C182" s="5" t="s">
        <v>180</v>
      </c>
      <c r="D182" s="5" t="s">
        <v>181</v>
      </c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x14ac:dyDescent="0.35">
      <c r="A183" s="5">
        <v>99</v>
      </c>
      <c r="B183" s="5" t="s">
        <v>5256</v>
      </c>
      <c r="C183" s="5" t="s">
        <v>183</v>
      </c>
      <c r="D183" s="5" t="s">
        <v>181</v>
      </c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x14ac:dyDescent="0.35">
      <c r="A184" s="5">
        <v>112</v>
      </c>
      <c r="B184" s="5" t="s">
        <v>5257</v>
      </c>
      <c r="C184" s="5" t="s">
        <v>185</v>
      </c>
      <c r="D184" s="5" t="s">
        <v>181</v>
      </c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1:30" x14ac:dyDescent="0.35">
      <c r="A185" s="5">
        <v>76</v>
      </c>
      <c r="B185" s="5" t="s">
        <v>5258</v>
      </c>
      <c r="C185" s="5" t="s">
        <v>186</v>
      </c>
      <c r="D185" s="5" t="s">
        <v>181</v>
      </c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x14ac:dyDescent="0.35">
      <c r="A186" s="5">
        <v>24</v>
      </c>
      <c r="B186" s="5" t="s">
        <v>1164</v>
      </c>
      <c r="C186" s="5" t="s">
        <v>187</v>
      </c>
      <c r="D186" s="5" t="s">
        <v>181</v>
      </c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x14ac:dyDescent="0.35">
      <c r="A187" s="5">
        <v>15</v>
      </c>
      <c r="B187" s="5" t="s">
        <v>2387</v>
      </c>
      <c r="C187" s="5" t="s">
        <v>189</v>
      </c>
      <c r="D187" s="5" t="s">
        <v>181</v>
      </c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1:30" x14ac:dyDescent="0.35">
      <c r="A188" s="9">
        <v>484</v>
      </c>
      <c r="B188" s="9" t="s">
        <v>255</v>
      </c>
      <c r="C188" s="9" t="s">
        <v>162</v>
      </c>
      <c r="D188" s="9" t="s">
        <v>181</v>
      </c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x14ac:dyDescent="0.35">
      <c r="A189" s="5">
        <v>268</v>
      </c>
      <c r="B189" s="5" t="s">
        <v>5259</v>
      </c>
      <c r="C189" s="5" t="s">
        <v>191</v>
      </c>
      <c r="D189" s="5" t="s">
        <v>192</v>
      </c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x14ac:dyDescent="0.35">
      <c r="A190" s="5">
        <v>216</v>
      </c>
      <c r="B190" s="5" t="s">
        <v>5260</v>
      </c>
      <c r="C190" s="5" t="s">
        <v>194</v>
      </c>
      <c r="D190" s="5" t="s">
        <v>192</v>
      </c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1:30" x14ac:dyDescent="0.35">
      <c r="A191" s="9">
        <v>484</v>
      </c>
      <c r="B191" s="9" t="s">
        <v>178</v>
      </c>
      <c r="C191" s="9" t="s">
        <v>162</v>
      </c>
      <c r="D191" s="9" t="s">
        <v>192</v>
      </c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AD95"/>
  <sheetViews>
    <sheetView workbookViewId="0"/>
  </sheetViews>
  <sheetFormatPr defaultRowHeight="14.5" x14ac:dyDescent="0.35"/>
  <cols>
    <col min="1" max="1" width="58" customWidth="1"/>
    <col min="2" max="2" width="28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5261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5262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165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2228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1526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257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4790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3985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12786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1202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4795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196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225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404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199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200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5263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5264</v>
      </c>
      <c r="C22" s="5" t="s">
        <v>5265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5266</v>
      </c>
      <c r="C23" s="5" t="s">
        <v>5267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5264</v>
      </c>
      <c r="C24" s="5" t="s">
        <v>5268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5264</v>
      </c>
      <c r="C25" s="5" t="s">
        <v>5269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5266</v>
      </c>
      <c r="C26" s="5" t="s">
        <v>5270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</v>
      </c>
      <c r="B27" s="5" t="s">
        <v>5266</v>
      </c>
      <c r="C27" s="5" t="s">
        <v>5271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5264</v>
      </c>
      <c r="C28" s="5" t="s">
        <v>5272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9</v>
      </c>
      <c r="B29" s="5" t="s">
        <v>2975</v>
      </c>
      <c r="C29" s="5" t="s">
        <v>5273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3</v>
      </c>
      <c r="B30" s="5" t="s">
        <v>2980</v>
      </c>
      <c r="C30" s="5" t="s">
        <v>5274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3</v>
      </c>
      <c r="B31" s="5" t="s">
        <v>2980</v>
      </c>
      <c r="C31" s="5" t="s">
        <v>5275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5264</v>
      </c>
      <c r="C32" s="5" t="s">
        <v>5276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3</v>
      </c>
      <c r="B33" s="5" t="s">
        <v>2980</v>
      </c>
      <c r="C33" s="5" t="s">
        <v>5277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3</v>
      </c>
      <c r="B34" s="5" t="s">
        <v>2980</v>
      </c>
      <c r="C34" s="5" t="s">
        <v>5278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5264</v>
      </c>
      <c r="C35" s="5" t="s">
        <v>5279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5264</v>
      </c>
      <c r="C36" s="5" t="s">
        <v>5280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7</v>
      </c>
      <c r="B37" s="5" t="s">
        <v>5281</v>
      </c>
      <c r="C37" s="5" t="s">
        <v>5282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5264</v>
      </c>
      <c r="C38" s="5" t="s">
        <v>5283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5</v>
      </c>
      <c r="B39" s="5" t="s">
        <v>791</v>
      </c>
      <c r="C39" s="5" t="s">
        <v>5284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3</v>
      </c>
      <c r="B40" s="5" t="s">
        <v>2980</v>
      </c>
      <c r="C40" s="5" t="s">
        <v>5285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5</v>
      </c>
      <c r="B41" s="5" t="s">
        <v>791</v>
      </c>
      <c r="C41" s="5" t="s">
        <v>5286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3</v>
      </c>
      <c r="B42" s="5" t="s">
        <v>2980</v>
      </c>
      <c r="C42" s="5" t="s">
        <v>5287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5264</v>
      </c>
      <c r="C43" s="5" t="s">
        <v>5288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2</v>
      </c>
      <c r="B44" s="5" t="s">
        <v>5266</v>
      </c>
      <c r="C44" s="5" t="s">
        <v>5289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5264</v>
      </c>
      <c r="C45" s="5" t="s">
        <v>5290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7</v>
      </c>
      <c r="B46" s="5" t="s">
        <v>5281</v>
      </c>
      <c r="C46" s="5" t="s">
        <v>5291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4</v>
      </c>
      <c r="B47" s="5" t="s">
        <v>912</v>
      </c>
      <c r="C47" s="5" t="s">
        <v>5292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6</v>
      </c>
      <c r="B48" s="5" t="s">
        <v>2992</v>
      </c>
      <c r="C48" s="5" t="s">
        <v>5293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2</v>
      </c>
      <c r="B49" s="5" t="s">
        <v>5266</v>
      </c>
      <c r="C49" s="5" t="s">
        <v>5294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6</v>
      </c>
      <c r="B50" s="5" t="s">
        <v>2992</v>
      </c>
      <c r="C50" s="5" t="s">
        <v>5295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2</v>
      </c>
      <c r="B51" s="5" t="s">
        <v>5266</v>
      </c>
      <c r="C51" s="5" t="s">
        <v>5296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6</v>
      </c>
      <c r="B52" s="5" t="s">
        <v>2992</v>
      </c>
      <c r="C52" s="5" t="s">
        <v>5297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8</v>
      </c>
      <c r="B53" s="5" t="s">
        <v>1329</v>
      </c>
      <c r="C53" s="5" t="s">
        <v>5298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</v>
      </c>
      <c r="B54" s="5" t="s">
        <v>5264</v>
      </c>
      <c r="C54" s="5" t="s">
        <v>5299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3</v>
      </c>
      <c r="B55" s="5" t="s">
        <v>2980</v>
      </c>
      <c r="C55" s="5" t="s">
        <v>5300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4</v>
      </c>
      <c r="B56" s="5" t="s">
        <v>912</v>
      </c>
      <c r="C56" s="5" t="s">
        <v>5301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5264</v>
      </c>
      <c r="C57" s="5" t="s">
        <v>5302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3</v>
      </c>
      <c r="B58" s="5" t="s">
        <v>2980</v>
      </c>
      <c r="C58" s="5" t="s">
        <v>5303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</v>
      </c>
      <c r="B59" s="5" t="s">
        <v>5264</v>
      </c>
      <c r="C59" s="5" t="s">
        <v>5304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8</v>
      </c>
      <c r="B60" s="5" t="s">
        <v>1329</v>
      </c>
      <c r="C60" s="5" t="s">
        <v>5305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2</v>
      </c>
      <c r="B61" s="5" t="s">
        <v>5266</v>
      </c>
      <c r="C61" s="5" t="s">
        <v>5306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2</v>
      </c>
      <c r="B62" s="5" t="s">
        <v>5266</v>
      </c>
      <c r="C62" s="5" t="s">
        <v>5307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6</v>
      </c>
      <c r="B63" s="5" t="s">
        <v>2992</v>
      </c>
      <c r="C63" s="5" t="s">
        <v>5308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5</v>
      </c>
      <c r="B64" s="5" t="s">
        <v>791</v>
      </c>
      <c r="C64" s="5" t="s">
        <v>5309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3</v>
      </c>
      <c r="B65" s="5" t="s">
        <v>2980</v>
      </c>
      <c r="C65" s="5" t="s">
        <v>5310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2</v>
      </c>
      <c r="B66" s="5" t="s">
        <v>5266</v>
      </c>
      <c r="C66" s="5" t="s">
        <v>5311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5</v>
      </c>
      <c r="B67" s="5" t="s">
        <v>791</v>
      </c>
      <c r="C67" s="5" t="s">
        <v>5312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3</v>
      </c>
      <c r="B68" s="5" t="s">
        <v>2980</v>
      </c>
      <c r="C68" s="5" t="s">
        <v>5313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1</v>
      </c>
      <c r="B69" s="5" t="s">
        <v>5264</v>
      </c>
      <c r="C69" s="5" t="s">
        <v>5314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3</v>
      </c>
      <c r="B70" s="5" t="s">
        <v>2980</v>
      </c>
      <c r="C70" s="5" t="s">
        <v>5315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6</v>
      </c>
      <c r="B71" s="5" t="s">
        <v>2992</v>
      </c>
      <c r="C71" s="5" t="s">
        <v>5316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1</v>
      </c>
      <c r="B72" s="5" t="s">
        <v>5264</v>
      </c>
      <c r="C72" s="5" t="s">
        <v>5317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1</v>
      </c>
      <c r="B73" s="5" t="s">
        <v>5264</v>
      </c>
      <c r="C73" s="5" t="s">
        <v>5318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1</v>
      </c>
      <c r="B74" s="5" t="s">
        <v>5264</v>
      </c>
      <c r="C74" s="5" t="s">
        <v>5319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9">
        <v>165</v>
      </c>
      <c r="B75" s="9" t="s">
        <v>1360</v>
      </c>
      <c r="C75" s="9" t="s">
        <v>162</v>
      </c>
      <c r="D75" s="9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155</v>
      </c>
      <c r="B76" s="5" t="s">
        <v>5320</v>
      </c>
      <c r="C76" s="5" t="s">
        <v>164</v>
      </c>
      <c r="D76" s="5" t="s">
        <v>165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1</v>
      </c>
      <c r="B77" s="5" t="s">
        <v>5264</v>
      </c>
      <c r="C77" s="5" t="s">
        <v>167</v>
      </c>
      <c r="D77" s="5" t="s">
        <v>165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8</v>
      </c>
      <c r="B78" s="5" t="s">
        <v>1329</v>
      </c>
      <c r="C78" s="5" t="s">
        <v>168</v>
      </c>
      <c r="D78" s="5" t="s">
        <v>165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1</v>
      </c>
      <c r="B79" s="5" t="s">
        <v>5264</v>
      </c>
      <c r="C79" s="5" t="s">
        <v>250</v>
      </c>
      <c r="D79" s="5" t="s">
        <v>165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9">
        <v>165</v>
      </c>
      <c r="B80" s="9" t="s">
        <v>169</v>
      </c>
      <c r="C80" s="9" t="s">
        <v>162</v>
      </c>
      <c r="D80" s="9" t="s">
        <v>165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5</v>
      </c>
      <c r="B81" s="5" t="s">
        <v>791</v>
      </c>
      <c r="C81" s="5" t="s">
        <v>170</v>
      </c>
      <c r="D81" s="5" t="s">
        <v>171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54</v>
      </c>
      <c r="B82" s="5" t="s">
        <v>3032</v>
      </c>
      <c r="C82" s="5" t="s">
        <v>173</v>
      </c>
      <c r="D82" s="5" t="s">
        <v>171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48</v>
      </c>
      <c r="B83" s="5" t="s">
        <v>5321</v>
      </c>
      <c r="C83" s="5" t="s">
        <v>175</v>
      </c>
      <c r="D83" s="5" t="s">
        <v>171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58</v>
      </c>
      <c r="B84" s="5" t="s">
        <v>5322</v>
      </c>
      <c r="C84" s="5" t="s">
        <v>177</v>
      </c>
      <c r="D84" s="5" t="s">
        <v>171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9">
        <v>165</v>
      </c>
      <c r="B85" s="9" t="s">
        <v>178</v>
      </c>
      <c r="C85" s="9" t="s">
        <v>162</v>
      </c>
      <c r="D85" s="9" t="s">
        <v>171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46</v>
      </c>
      <c r="B86" s="5" t="s">
        <v>5323</v>
      </c>
      <c r="C86" s="5" t="s">
        <v>180</v>
      </c>
      <c r="D86" s="5" t="s">
        <v>181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39</v>
      </c>
      <c r="B87" s="5" t="s">
        <v>3036</v>
      </c>
      <c r="C87" s="5" t="s">
        <v>183</v>
      </c>
      <c r="D87" s="5" t="s">
        <v>181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42</v>
      </c>
      <c r="B88" s="5" t="s">
        <v>5324</v>
      </c>
      <c r="C88" s="5" t="s">
        <v>185</v>
      </c>
      <c r="D88" s="5" t="s">
        <v>181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32</v>
      </c>
      <c r="B89" s="5" t="s">
        <v>5325</v>
      </c>
      <c r="C89" s="5" t="s">
        <v>186</v>
      </c>
      <c r="D89" s="5" t="s">
        <v>181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5</v>
      </c>
      <c r="B90" s="5" t="s">
        <v>791</v>
      </c>
      <c r="C90" s="5" t="s">
        <v>187</v>
      </c>
      <c r="D90" s="5" t="s">
        <v>181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1</v>
      </c>
      <c r="B91" s="5" t="s">
        <v>5264</v>
      </c>
      <c r="C91" s="5" t="s">
        <v>189</v>
      </c>
      <c r="D91" s="5" t="s">
        <v>181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9">
        <v>165</v>
      </c>
      <c r="B92" s="9" t="s">
        <v>178</v>
      </c>
      <c r="C92" s="9" t="s">
        <v>162</v>
      </c>
      <c r="D92" s="9" t="s">
        <v>181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90</v>
      </c>
      <c r="B93" s="5" t="s">
        <v>1241</v>
      </c>
      <c r="C93" s="5" t="s">
        <v>191</v>
      </c>
      <c r="D93" s="5" t="s">
        <v>192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75</v>
      </c>
      <c r="B94" s="5" t="s">
        <v>3897</v>
      </c>
      <c r="C94" s="5" t="s">
        <v>194</v>
      </c>
      <c r="D94" s="5" t="s">
        <v>192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9">
        <v>165</v>
      </c>
      <c r="B95" s="9" t="s">
        <v>178</v>
      </c>
      <c r="C95" s="9" t="s">
        <v>162</v>
      </c>
      <c r="D95" s="9" t="s">
        <v>192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D315"/>
  <sheetViews>
    <sheetView workbookViewId="0"/>
  </sheetViews>
  <sheetFormatPr defaultRowHeight="14.5" x14ac:dyDescent="0.35"/>
  <cols>
    <col min="1" max="1" width="60" customWidth="1"/>
    <col min="2" max="2" width="29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474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13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1396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2222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1021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258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10768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5929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20197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2702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282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475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261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476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477</v>
      </c>
      <c r="C22" s="5" t="s">
        <v>366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4</v>
      </c>
      <c r="B23" s="5" t="s">
        <v>289</v>
      </c>
      <c r="C23" s="5" t="s">
        <v>478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477</v>
      </c>
      <c r="C24" s="5" t="s">
        <v>479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8</v>
      </c>
      <c r="B25" s="5" t="s">
        <v>480</v>
      </c>
      <c r="C25" s="5" t="s">
        <v>481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25</v>
      </c>
      <c r="B26" s="5" t="s">
        <v>482</v>
      </c>
      <c r="C26" s="5" t="s">
        <v>483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23</v>
      </c>
      <c r="B27" s="5" t="s">
        <v>484</v>
      </c>
      <c r="C27" s="5" t="s">
        <v>485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20</v>
      </c>
      <c r="B28" s="5" t="s">
        <v>486</v>
      </c>
      <c r="C28" s="5" t="s">
        <v>487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10</v>
      </c>
      <c r="B29" s="5" t="s">
        <v>488</v>
      </c>
      <c r="C29" s="5" t="s">
        <v>489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19</v>
      </c>
      <c r="B30" s="5" t="s">
        <v>490</v>
      </c>
      <c r="C30" s="5" t="s">
        <v>491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10</v>
      </c>
      <c r="B31" s="5" t="s">
        <v>488</v>
      </c>
      <c r="C31" s="5" t="s">
        <v>492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4</v>
      </c>
      <c r="B32" s="5" t="s">
        <v>289</v>
      </c>
      <c r="C32" s="5" t="s">
        <v>493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477</v>
      </c>
      <c r="C33" s="5" t="s">
        <v>494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8</v>
      </c>
      <c r="B34" s="5" t="s">
        <v>480</v>
      </c>
      <c r="C34" s="5" t="s">
        <v>495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12</v>
      </c>
      <c r="B35" s="5" t="s">
        <v>496</v>
      </c>
      <c r="C35" s="5" t="s">
        <v>497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9</v>
      </c>
      <c r="B36" s="5" t="s">
        <v>498</v>
      </c>
      <c r="C36" s="5" t="s">
        <v>499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10</v>
      </c>
      <c r="B37" s="5" t="s">
        <v>488</v>
      </c>
      <c r="C37" s="5" t="s">
        <v>500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22</v>
      </c>
      <c r="B38" s="5" t="s">
        <v>501</v>
      </c>
      <c r="C38" s="5" t="s">
        <v>502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11</v>
      </c>
      <c r="B39" s="5" t="s">
        <v>503</v>
      </c>
      <c r="C39" s="5" t="s">
        <v>504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477</v>
      </c>
      <c r="C40" s="5" t="s">
        <v>505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506</v>
      </c>
      <c r="C41" s="5" t="s">
        <v>507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4</v>
      </c>
      <c r="B42" s="5" t="s">
        <v>289</v>
      </c>
      <c r="C42" s="5" t="s">
        <v>508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506</v>
      </c>
      <c r="C43" s="5" t="s">
        <v>509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12</v>
      </c>
      <c r="B44" s="5" t="s">
        <v>496</v>
      </c>
      <c r="C44" s="5" t="s">
        <v>510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35</v>
      </c>
      <c r="B45" s="5" t="s">
        <v>511</v>
      </c>
      <c r="C45" s="5" t="s">
        <v>512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13</v>
      </c>
      <c r="B46" s="5" t="s">
        <v>513</v>
      </c>
      <c r="C46" s="5" t="s">
        <v>514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12</v>
      </c>
      <c r="B47" s="5" t="s">
        <v>496</v>
      </c>
      <c r="C47" s="5" t="s">
        <v>515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12</v>
      </c>
      <c r="B48" s="5" t="s">
        <v>496</v>
      </c>
      <c r="C48" s="5" t="s">
        <v>516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3</v>
      </c>
      <c r="B49" s="5" t="s">
        <v>517</v>
      </c>
      <c r="C49" s="5" t="s">
        <v>518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6</v>
      </c>
      <c r="B50" s="5" t="s">
        <v>519</v>
      </c>
      <c r="C50" s="5" t="s">
        <v>520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7</v>
      </c>
      <c r="B51" s="5" t="s">
        <v>521</v>
      </c>
      <c r="C51" s="5" t="s">
        <v>522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18</v>
      </c>
      <c r="B52" s="5" t="s">
        <v>523</v>
      </c>
      <c r="C52" s="5" t="s">
        <v>524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6</v>
      </c>
      <c r="B53" s="5" t="s">
        <v>519</v>
      </c>
      <c r="C53" s="5" t="s">
        <v>525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6</v>
      </c>
      <c r="B54" s="5" t="s">
        <v>519</v>
      </c>
      <c r="C54" s="5" t="s">
        <v>526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9</v>
      </c>
      <c r="B55" s="5" t="s">
        <v>498</v>
      </c>
      <c r="C55" s="5" t="s">
        <v>527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17</v>
      </c>
      <c r="B56" s="5" t="s">
        <v>528</v>
      </c>
      <c r="C56" s="5" t="s">
        <v>529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2</v>
      </c>
      <c r="B57" s="5" t="s">
        <v>506</v>
      </c>
      <c r="C57" s="5" t="s">
        <v>530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</v>
      </c>
      <c r="B58" s="5" t="s">
        <v>477</v>
      </c>
      <c r="C58" s="5" t="s">
        <v>531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4</v>
      </c>
      <c r="B59" s="5" t="s">
        <v>289</v>
      </c>
      <c r="C59" s="5" t="s">
        <v>532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12</v>
      </c>
      <c r="B60" s="5" t="s">
        <v>496</v>
      </c>
      <c r="C60" s="5" t="s">
        <v>533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12</v>
      </c>
      <c r="B61" s="5" t="s">
        <v>496</v>
      </c>
      <c r="C61" s="5" t="s">
        <v>534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13</v>
      </c>
      <c r="B62" s="5" t="s">
        <v>513</v>
      </c>
      <c r="C62" s="5" t="s">
        <v>535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2</v>
      </c>
      <c r="B63" s="5" t="s">
        <v>506</v>
      </c>
      <c r="C63" s="5" t="s">
        <v>536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19</v>
      </c>
      <c r="B64" s="5" t="s">
        <v>490</v>
      </c>
      <c r="C64" s="5" t="s">
        <v>537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3</v>
      </c>
      <c r="B65" s="5" t="s">
        <v>517</v>
      </c>
      <c r="C65" s="5" t="s">
        <v>538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3</v>
      </c>
      <c r="B66" s="5" t="s">
        <v>517</v>
      </c>
      <c r="C66" s="5" t="s">
        <v>539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5</v>
      </c>
      <c r="B67" s="5" t="s">
        <v>540</v>
      </c>
      <c r="C67" s="5" t="s">
        <v>541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32</v>
      </c>
      <c r="B68" s="5" t="s">
        <v>542</v>
      </c>
      <c r="C68" s="5" t="s">
        <v>543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1</v>
      </c>
      <c r="B69" s="5" t="s">
        <v>477</v>
      </c>
      <c r="C69" s="5" t="s">
        <v>544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1</v>
      </c>
      <c r="B70" s="5" t="s">
        <v>477</v>
      </c>
      <c r="C70" s="5" t="s">
        <v>545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6</v>
      </c>
      <c r="B71" s="5" t="s">
        <v>519</v>
      </c>
      <c r="C71" s="5" t="s">
        <v>546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1</v>
      </c>
      <c r="B72" s="5" t="s">
        <v>477</v>
      </c>
      <c r="C72" s="5" t="s">
        <v>547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1</v>
      </c>
      <c r="B73" s="5" t="s">
        <v>477</v>
      </c>
      <c r="C73" s="5" t="s">
        <v>548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2</v>
      </c>
      <c r="B74" s="5" t="s">
        <v>506</v>
      </c>
      <c r="C74" s="5" t="s">
        <v>549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9</v>
      </c>
      <c r="B75" s="5" t="s">
        <v>498</v>
      </c>
      <c r="C75" s="5" t="s">
        <v>550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6</v>
      </c>
      <c r="B76" s="5" t="s">
        <v>519</v>
      </c>
      <c r="C76" s="5" t="s">
        <v>551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1</v>
      </c>
      <c r="B77" s="5" t="s">
        <v>477</v>
      </c>
      <c r="C77" s="5" t="s">
        <v>552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13</v>
      </c>
      <c r="B78" s="5" t="s">
        <v>513</v>
      </c>
      <c r="C78" s="5" t="s">
        <v>553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1</v>
      </c>
      <c r="B79" s="5" t="s">
        <v>477</v>
      </c>
      <c r="C79" s="5" t="s">
        <v>554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2</v>
      </c>
      <c r="B80" s="5" t="s">
        <v>506</v>
      </c>
      <c r="C80" s="5" t="s">
        <v>555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2</v>
      </c>
      <c r="B81" s="5" t="s">
        <v>506</v>
      </c>
      <c r="C81" s="5" t="s">
        <v>556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2</v>
      </c>
      <c r="B82" s="5" t="s">
        <v>506</v>
      </c>
      <c r="C82" s="5" t="s">
        <v>557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2</v>
      </c>
      <c r="B83" s="5" t="s">
        <v>506</v>
      </c>
      <c r="C83" s="5" t="s">
        <v>558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1</v>
      </c>
      <c r="B84" s="5" t="s">
        <v>477</v>
      </c>
      <c r="C84" s="5" t="s">
        <v>559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3</v>
      </c>
      <c r="B85" s="5" t="s">
        <v>517</v>
      </c>
      <c r="C85" s="5" t="s">
        <v>560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1</v>
      </c>
      <c r="B86" s="5" t="s">
        <v>477</v>
      </c>
      <c r="C86" s="5" t="s">
        <v>561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7</v>
      </c>
      <c r="B87" s="5" t="s">
        <v>521</v>
      </c>
      <c r="C87" s="5" t="s">
        <v>562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12</v>
      </c>
      <c r="B88" s="5" t="s">
        <v>496</v>
      </c>
      <c r="C88" s="5" t="s">
        <v>563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4</v>
      </c>
      <c r="B89" s="5" t="s">
        <v>289</v>
      </c>
      <c r="C89" s="5" t="s">
        <v>564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6</v>
      </c>
      <c r="B90" s="5" t="s">
        <v>519</v>
      </c>
      <c r="C90" s="5" t="s">
        <v>565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2</v>
      </c>
      <c r="B91" s="5" t="s">
        <v>506</v>
      </c>
      <c r="C91" s="5" t="s">
        <v>566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12</v>
      </c>
      <c r="B92" s="5" t="s">
        <v>496</v>
      </c>
      <c r="C92" s="5" t="s">
        <v>567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2</v>
      </c>
      <c r="B93" s="5" t="s">
        <v>506</v>
      </c>
      <c r="C93" s="5" t="s">
        <v>568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10</v>
      </c>
      <c r="B94" s="5" t="s">
        <v>488</v>
      </c>
      <c r="C94" s="5" t="s">
        <v>569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3</v>
      </c>
      <c r="B95" s="5" t="s">
        <v>517</v>
      </c>
      <c r="C95" s="5" t="s">
        <v>570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13</v>
      </c>
      <c r="B96" s="5" t="s">
        <v>513</v>
      </c>
      <c r="C96" s="5" t="s">
        <v>571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1</v>
      </c>
      <c r="B97" s="5" t="s">
        <v>477</v>
      </c>
      <c r="C97" s="5" t="s">
        <v>572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2</v>
      </c>
      <c r="B98" s="5" t="s">
        <v>506</v>
      </c>
      <c r="C98" s="5" t="s">
        <v>573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4</v>
      </c>
      <c r="B99" s="5" t="s">
        <v>289</v>
      </c>
      <c r="C99" s="5" t="s">
        <v>574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1</v>
      </c>
      <c r="B100" s="5" t="s">
        <v>477</v>
      </c>
      <c r="C100" s="5" t="s">
        <v>575</v>
      </c>
      <c r="D100" s="5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7</v>
      </c>
      <c r="B101" s="5" t="s">
        <v>521</v>
      </c>
      <c r="C101" s="5" t="s">
        <v>576</v>
      </c>
      <c r="D101" s="5" t="s">
        <v>134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5</v>
      </c>
      <c r="B102" s="5" t="s">
        <v>540</v>
      </c>
      <c r="C102" s="5" t="s">
        <v>577</v>
      </c>
      <c r="D102" s="5" t="s">
        <v>134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1</v>
      </c>
      <c r="B103" s="5" t="s">
        <v>477</v>
      </c>
      <c r="C103" s="5" t="s">
        <v>578</v>
      </c>
      <c r="D103" s="5" t="s">
        <v>134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9</v>
      </c>
      <c r="B104" s="5" t="s">
        <v>498</v>
      </c>
      <c r="C104" s="5" t="s">
        <v>579</v>
      </c>
      <c r="D104" s="5" t="s">
        <v>134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12</v>
      </c>
      <c r="B105" s="5" t="s">
        <v>496</v>
      </c>
      <c r="C105" s="5" t="s">
        <v>580</v>
      </c>
      <c r="D105" s="5" t="s">
        <v>134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2</v>
      </c>
      <c r="B106" s="5" t="s">
        <v>506</v>
      </c>
      <c r="C106" s="5" t="s">
        <v>581</v>
      </c>
      <c r="D106" s="5" t="s">
        <v>134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1</v>
      </c>
      <c r="B107" s="5" t="s">
        <v>477</v>
      </c>
      <c r="C107" s="5" t="s">
        <v>582</v>
      </c>
      <c r="D107" s="5" t="s">
        <v>134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1</v>
      </c>
      <c r="B108" s="5" t="s">
        <v>477</v>
      </c>
      <c r="C108" s="5" t="s">
        <v>583</v>
      </c>
      <c r="D108" s="5" t="s">
        <v>134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3</v>
      </c>
      <c r="B109" s="5" t="s">
        <v>517</v>
      </c>
      <c r="C109" s="5" t="s">
        <v>584</v>
      </c>
      <c r="D109" s="5" t="s">
        <v>134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3</v>
      </c>
      <c r="B110" s="5" t="s">
        <v>517</v>
      </c>
      <c r="C110" s="5" t="s">
        <v>585</v>
      </c>
      <c r="D110" s="5" t="s">
        <v>134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5</v>
      </c>
      <c r="B111" s="5" t="s">
        <v>540</v>
      </c>
      <c r="C111" s="5" t="s">
        <v>586</v>
      </c>
      <c r="D111" s="5" t="s">
        <v>134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12</v>
      </c>
      <c r="B112" s="5" t="s">
        <v>496</v>
      </c>
      <c r="C112" s="5" t="s">
        <v>587</v>
      </c>
      <c r="D112" s="5" t="s">
        <v>134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5">
        <v>4</v>
      </c>
      <c r="B113" s="5" t="s">
        <v>289</v>
      </c>
      <c r="C113" s="5" t="s">
        <v>588</v>
      </c>
      <c r="D113" s="5" t="s">
        <v>134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5">
        <v>3</v>
      </c>
      <c r="B114" s="5" t="s">
        <v>517</v>
      </c>
      <c r="C114" s="5" t="s">
        <v>589</v>
      </c>
      <c r="D114" s="5" t="s">
        <v>134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2</v>
      </c>
      <c r="B115" s="5" t="s">
        <v>506</v>
      </c>
      <c r="C115" s="5" t="s">
        <v>590</v>
      </c>
      <c r="D115" s="5" t="s">
        <v>134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5">
        <v>3</v>
      </c>
      <c r="B116" s="5" t="s">
        <v>517</v>
      </c>
      <c r="C116" s="5" t="s">
        <v>591</v>
      </c>
      <c r="D116" s="5" t="s">
        <v>134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5">
        <v>1</v>
      </c>
      <c r="B117" s="5" t="s">
        <v>477</v>
      </c>
      <c r="C117" s="5" t="s">
        <v>592</v>
      </c>
      <c r="D117" s="5" t="s">
        <v>134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5">
        <v>2</v>
      </c>
      <c r="B118" s="5" t="s">
        <v>506</v>
      </c>
      <c r="C118" s="5" t="s">
        <v>593</v>
      </c>
      <c r="D118" s="5" t="s">
        <v>134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5">
        <v>1</v>
      </c>
      <c r="B119" s="5" t="s">
        <v>477</v>
      </c>
      <c r="C119" s="5" t="s">
        <v>594</v>
      </c>
      <c r="D119" s="5" t="s">
        <v>134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5">
        <v>1</v>
      </c>
      <c r="B120" s="5" t="s">
        <v>477</v>
      </c>
      <c r="C120" s="5" t="s">
        <v>595</v>
      </c>
      <c r="D120" s="5" t="s">
        <v>134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5">
        <v>1</v>
      </c>
      <c r="B121" s="5" t="s">
        <v>477</v>
      </c>
      <c r="C121" s="5" t="s">
        <v>596</v>
      </c>
      <c r="D121" s="5" t="s">
        <v>134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35">
      <c r="A122" s="5">
        <v>1</v>
      </c>
      <c r="B122" s="5" t="s">
        <v>477</v>
      </c>
      <c r="C122" s="5" t="s">
        <v>597</v>
      </c>
      <c r="D122" s="5" t="s">
        <v>134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35">
      <c r="A123" s="5">
        <v>3</v>
      </c>
      <c r="B123" s="5" t="s">
        <v>517</v>
      </c>
      <c r="C123" s="5" t="s">
        <v>598</v>
      </c>
      <c r="D123" s="5" t="s">
        <v>134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x14ac:dyDescent="0.35">
      <c r="A124" s="5">
        <v>4</v>
      </c>
      <c r="B124" s="5" t="s">
        <v>289</v>
      </c>
      <c r="C124" s="5" t="s">
        <v>599</v>
      </c>
      <c r="D124" s="5" t="s">
        <v>134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x14ac:dyDescent="0.35">
      <c r="A125" s="5">
        <v>5</v>
      </c>
      <c r="B125" s="5" t="s">
        <v>540</v>
      </c>
      <c r="C125" s="5" t="s">
        <v>600</v>
      </c>
      <c r="D125" s="5" t="s">
        <v>134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x14ac:dyDescent="0.35">
      <c r="A126" s="5">
        <v>1</v>
      </c>
      <c r="B126" s="5" t="s">
        <v>477</v>
      </c>
      <c r="C126" s="5" t="s">
        <v>601</v>
      </c>
      <c r="D126" s="5" t="s">
        <v>134</v>
      </c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x14ac:dyDescent="0.35">
      <c r="A127" s="5">
        <v>2</v>
      </c>
      <c r="B127" s="5" t="s">
        <v>506</v>
      </c>
      <c r="C127" s="5" t="s">
        <v>602</v>
      </c>
      <c r="D127" s="5" t="s">
        <v>134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x14ac:dyDescent="0.35">
      <c r="A128" s="5">
        <v>1</v>
      </c>
      <c r="B128" s="5" t="s">
        <v>477</v>
      </c>
      <c r="C128" s="5" t="s">
        <v>603</v>
      </c>
      <c r="D128" s="5" t="s">
        <v>134</v>
      </c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x14ac:dyDescent="0.35">
      <c r="A129" s="5">
        <v>3</v>
      </c>
      <c r="B129" s="5" t="s">
        <v>517</v>
      </c>
      <c r="C129" s="5" t="s">
        <v>604</v>
      </c>
      <c r="D129" s="5" t="s">
        <v>134</v>
      </c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x14ac:dyDescent="0.35">
      <c r="A130" s="5">
        <v>1</v>
      </c>
      <c r="B130" s="5" t="s">
        <v>477</v>
      </c>
      <c r="C130" s="5" t="s">
        <v>605</v>
      </c>
      <c r="D130" s="5" t="s">
        <v>134</v>
      </c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x14ac:dyDescent="0.35">
      <c r="A131" s="5">
        <v>4</v>
      </c>
      <c r="B131" s="5" t="s">
        <v>289</v>
      </c>
      <c r="C131" s="5" t="s">
        <v>606</v>
      </c>
      <c r="D131" s="5" t="s">
        <v>134</v>
      </c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x14ac:dyDescent="0.35">
      <c r="A132" s="5">
        <v>9</v>
      </c>
      <c r="B132" s="5" t="s">
        <v>498</v>
      </c>
      <c r="C132" s="5" t="s">
        <v>607</v>
      </c>
      <c r="D132" s="5" t="s">
        <v>134</v>
      </c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x14ac:dyDescent="0.35">
      <c r="A133" s="5">
        <v>4</v>
      </c>
      <c r="B133" s="5" t="s">
        <v>289</v>
      </c>
      <c r="C133" s="5" t="s">
        <v>608</v>
      </c>
      <c r="D133" s="5" t="s">
        <v>134</v>
      </c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x14ac:dyDescent="0.35">
      <c r="A134" s="5">
        <v>2</v>
      </c>
      <c r="B134" s="5" t="s">
        <v>506</v>
      </c>
      <c r="C134" s="5" t="s">
        <v>609</v>
      </c>
      <c r="D134" s="5" t="s">
        <v>134</v>
      </c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x14ac:dyDescent="0.35">
      <c r="A135" s="5">
        <v>1</v>
      </c>
      <c r="B135" s="5" t="s">
        <v>477</v>
      </c>
      <c r="C135" s="5" t="s">
        <v>610</v>
      </c>
      <c r="D135" s="5" t="s">
        <v>134</v>
      </c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x14ac:dyDescent="0.35">
      <c r="A136" s="5">
        <v>2</v>
      </c>
      <c r="B136" s="5" t="s">
        <v>506</v>
      </c>
      <c r="C136" s="5" t="s">
        <v>611</v>
      </c>
      <c r="D136" s="5" t="s">
        <v>134</v>
      </c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x14ac:dyDescent="0.35">
      <c r="A137" s="5">
        <v>3</v>
      </c>
      <c r="B137" s="5" t="s">
        <v>517</v>
      </c>
      <c r="C137" s="5" t="s">
        <v>612</v>
      </c>
      <c r="D137" s="5" t="s">
        <v>134</v>
      </c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x14ac:dyDescent="0.35">
      <c r="A138" s="5">
        <v>1</v>
      </c>
      <c r="B138" s="5" t="s">
        <v>477</v>
      </c>
      <c r="C138" s="5" t="s">
        <v>613</v>
      </c>
      <c r="D138" s="5" t="s">
        <v>134</v>
      </c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x14ac:dyDescent="0.35">
      <c r="A139" s="5">
        <v>8</v>
      </c>
      <c r="B139" s="5" t="s">
        <v>480</v>
      </c>
      <c r="C139" s="5" t="s">
        <v>614</v>
      </c>
      <c r="D139" s="5" t="s">
        <v>134</v>
      </c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x14ac:dyDescent="0.35">
      <c r="A140" s="5">
        <v>7</v>
      </c>
      <c r="B140" s="5" t="s">
        <v>521</v>
      </c>
      <c r="C140" s="5" t="s">
        <v>615</v>
      </c>
      <c r="D140" s="5" t="s">
        <v>134</v>
      </c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x14ac:dyDescent="0.35">
      <c r="A141" s="5">
        <v>9</v>
      </c>
      <c r="B141" s="5" t="s">
        <v>498</v>
      </c>
      <c r="C141" s="5" t="s">
        <v>616</v>
      </c>
      <c r="D141" s="5" t="s">
        <v>134</v>
      </c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x14ac:dyDescent="0.35">
      <c r="A142" s="5">
        <v>5</v>
      </c>
      <c r="B142" s="5" t="s">
        <v>540</v>
      </c>
      <c r="C142" s="5" t="s">
        <v>617</v>
      </c>
      <c r="D142" s="5" t="s">
        <v>134</v>
      </c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x14ac:dyDescent="0.35">
      <c r="A143" s="5">
        <v>1</v>
      </c>
      <c r="B143" s="5" t="s">
        <v>477</v>
      </c>
      <c r="C143" s="5" t="s">
        <v>618</v>
      </c>
      <c r="D143" s="5" t="s">
        <v>134</v>
      </c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x14ac:dyDescent="0.35">
      <c r="A144" s="5">
        <v>1</v>
      </c>
      <c r="B144" s="5" t="s">
        <v>477</v>
      </c>
      <c r="C144" s="5" t="s">
        <v>619</v>
      </c>
      <c r="D144" s="5" t="s">
        <v>134</v>
      </c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x14ac:dyDescent="0.35">
      <c r="A145" s="5">
        <v>15</v>
      </c>
      <c r="B145" s="5" t="s">
        <v>620</v>
      </c>
      <c r="C145" s="5" t="s">
        <v>621</v>
      </c>
      <c r="D145" s="5" t="s">
        <v>134</v>
      </c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x14ac:dyDescent="0.35">
      <c r="A146" s="5">
        <v>4</v>
      </c>
      <c r="B146" s="5" t="s">
        <v>289</v>
      </c>
      <c r="C146" s="5" t="s">
        <v>622</v>
      </c>
      <c r="D146" s="5" t="s">
        <v>134</v>
      </c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x14ac:dyDescent="0.35">
      <c r="A147" s="5">
        <v>10</v>
      </c>
      <c r="B147" s="5" t="s">
        <v>488</v>
      </c>
      <c r="C147" s="5" t="s">
        <v>623</v>
      </c>
      <c r="D147" s="5" t="s">
        <v>134</v>
      </c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1:30" x14ac:dyDescent="0.35">
      <c r="A148" s="5">
        <v>6</v>
      </c>
      <c r="B148" s="5" t="s">
        <v>519</v>
      </c>
      <c r="C148" s="5" t="s">
        <v>624</v>
      </c>
      <c r="D148" s="5" t="s">
        <v>134</v>
      </c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1:30" x14ac:dyDescent="0.35">
      <c r="A149" s="5">
        <v>9</v>
      </c>
      <c r="B149" s="5" t="s">
        <v>498</v>
      </c>
      <c r="C149" s="5" t="s">
        <v>625</v>
      </c>
      <c r="D149" s="5" t="s">
        <v>134</v>
      </c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1:30" x14ac:dyDescent="0.35">
      <c r="A150" s="5">
        <v>4</v>
      </c>
      <c r="B150" s="5" t="s">
        <v>289</v>
      </c>
      <c r="C150" s="5" t="s">
        <v>626</v>
      </c>
      <c r="D150" s="5" t="s">
        <v>134</v>
      </c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1:30" x14ac:dyDescent="0.35">
      <c r="A151" s="5">
        <v>2</v>
      </c>
      <c r="B151" s="5" t="s">
        <v>506</v>
      </c>
      <c r="C151" s="5" t="s">
        <v>627</v>
      </c>
      <c r="D151" s="5" t="s">
        <v>134</v>
      </c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1:30" x14ac:dyDescent="0.35">
      <c r="A152" s="5">
        <v>21</v>
      </c>
      <c r="B152" s="5" t="s">
        <v>628</v>
      </c>
      <c r="C152" s="5" t="s">
        <v>629</v>
      </c>
      <c r="D152" s="5" t="s">
        <v>134</v>
      </c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1:30" x14ac:dyDescent="0.35">
      <c r="A153" s="5">
        <v>4</v>
      </c>
      <c r="B153" s="5" t="s">
        <v>289</v>
      </c>
      <c r="C153" s="5" t="s">
        <v>630</v>
      </c>
      <c r="D153" s="5" t="s">
        <v>134</v>
      </c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1:30" x14ac:dyDescent="0.35">
      <c r="A154" s="5">
        <v>1</v>
      </c>
      <c r="B154" s="5" t="s">
        <v>477</v>
      </c>
      <c r="C154" s="5" t="s">
        <v>631</v>
      </c>
      <c r="D154" s="5" t="s">
        <v>134</v>
      </c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1:30" x14ac:dyDescent="0.35">
      <c r="A155" s="5">
        <v>2</v>
      </c>
      <c r="B155" s="5" t="s">
        <v>506</v>
      </c>
      <c r="C155" s="5" t="s">
        <v>632</v>
      </c>
      <c r="D155" s="5" t="s">
        <v>134</v>
      </c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1:30" x14ac:dyDescent="0.35">
      <c r="A156" s="5">
        <v>2</v>
      </c>
      <c r="B156" s="5" t="s">
        <v>506</v>
      </c>
      <c r="C156" s="5" t="s">
        <v>633</v>
      </c>
      <c r="D156" s="5" t="s">
        <v>134</v>
      </c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1:30" x14ac:dyDescent="0.35">
      <c r="A157" s="5">
        <v>3</v>
      </c>
      <c r="B157" s="5" t="s">
        <v>517</v>
      </c>
      <c r="C157" s="5" t="s">
        <v>634</v>
      </c>
      <c r="D157" s="5" t="s">
        <v>134</v>
      </c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1:30" x14ac:dyDescent="0.35">
      <c r="A158" s="5">
        <v>1</v>
      </c>
      <c r="B158" s="5" t="s">
        <v>477</v>
      </c>
      <c r="C158" s="5" t="s">
        <v>635</v>
      </c>
      <c r="D158" s="5" t="s">
        <v>134</v>
      </c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1:30" x14ac:dyDescent="0.35">
      <c r="A159" s="5">
        <v>4</v>
      </c>
      <c r="B159" s="5" t="s">
        <v>289</v>
      </c>
      <c r="C159" s="5" t="s">
        <v>636</v>
      </c>
      <c r="D159" s="5" t="s">
        <v>134</v>
      </c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1:30" x14ac:dyDescent="0.35">
      <c r="A160" s="5">
        <v>6</v>
      </c>
      <c r="B160" s="5" t="s">
        <v>519</v>
      </c>
      <c r="C160" s="5" t="s">
        <v>637</v>
      </c>
      <c r="D160" s="5" t="s">
        <v>134</v>
      </c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1:30" x14ac:dyDescent="0.35">
      <c r="A161" s="5">
        <v>9</v>
      </c>
      <c r="B161" s="5" t="s">
        <v>498</v>
      </c>
      <c r="C161" s="5" t="s">
        <v>638</v>
      </c>
      <c r="D161" s="5" t="s">
        <v>134</v>
      </c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1:30" x14ac:dyDescent="0.35">
      <c r="A162" s="5">
        <v>4</v>
      </c>
      <c r="B162" s="5" t="s">
        <v>289</v>
      </c>
      <c r="C162" s="5" t="s">
        <v>639</v>
      </c>
      <c r="D162" s="5" t="s">
        <v>134</v>
      </c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1:30" x14ac:dyDescent="0.35">
      <c r="A163" s="5">
        <v>3</v>
      </c>
      <c r="B163" s="5" t="s">
        <v>517</v>
      </c>
      <c r="C163" s="5" t="s">
        <v>640</v>
      </c>
      <c r="D163" s="5" t="s">
        <v>134</v>
      </c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1:30" x14ac:dyDescent="0.35">
      <c r="A164" s="5">
        <v>3</v>
      </c>
      <c r="B164" s="5" t="s">
        <v>517</v>
      </c>
      <c r="C164" s="5" t="s">
        <v>641</v>
      </c>
      <c r="D164" s="5" t="s">
        <v>134</v>
      </c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1:30" x14ac:dyDescent="0.35">
      <c r="A165" s="5">
        <v>1</v>
      </c>
      <c r="B165" s="5" t="s">
        <v>477</v>
      </c>
      <c r="C165" s="5" t="s">
        <v>642</v>
      </c>
      <c r="D165" s="5" t="s">
        <v>134</v>
      </c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1:30" x14ac:dyDescent="0.35">
      <c r="A166" s="5">
        <v>1</v>
      </c>
      <c r="B166" s="5" t="s">
        <v>477</v>
      </c>
      <c r="C166" s="5" t="s">
        <v>643</v>
      </c>
      <c r="D166" s="5" t="s">
        <v>134</v>
      </c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1:30" x14ac:dyDescent="0.35">
      <c r="A167" s="5">
        <v>2</v>
      </c>
      <c r="B167" s="5" t="s">
        <v>506</v>
      </c>
      <c r="C167" s="5" t="s">
        <v>644</v>
      </c>
      <c r="D167" s="5" t="s">
        <v>134</v>
      </c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1:30" x14ac:dyDescent="0.35">
      <c r="A168" s="5">
        <v>2</v>
      </c>
      <c r="B168" s="5" t="s">
        <v>506</v>
      </c>
      <c r="C168" s="5" t="s">
        <v>645</v>
      </c>
      <c r="D168" s="5" t="s">
        <v>134</v>
      </c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1:30" x14ac:dyDescent="0.35">
      <c r="A169" s="5">
        <v>5</v>
      </c>
      <c r="B169" s="5" t="s">
        <v>540</v>
      </c>
      <c r="C169" s="5" t="s">
        <v>646</v>
      </c>
      <c r="D169" s="5" t="s">
        <v>134</v>
      </c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1:30" x14ac:dyDescent="0.35">
      <c r="A170" s="5">
        <v>6</v>
      </c>
      <c r="B170" s="5" t="s">
        <v>519</v>
      </c>
      <c r="C170" s="5" t="s">
        <v>647</v>
      </c>
      <c r="D170" s="5" t="s">
        <v>134</v>
      </c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1:30" x14ac:dyDescent="0.35">
      <c r="A171" s="5">
        <v>10</v>
      </c>
      <c r="B171" s="5" t="s">
        <v>488</v>
      </c>
      <c r="C171" s="5" t="s">
        <v>648</v>
      </c>
      <c r="D171" s="5" t="s">
        <v>134</v>
      </c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1:30" x14ac:dyDescent="0.35">
      <c r="A172" s="5">
        <v>7</v>
      </c>
      <c r="B172" s="5" t="s">
        <v>521</v>
      </c>
      <c r="C172" s="5" t="s">
        <v>649</v>
      </c>
      <c r="D172" s="5" t="s">
        <v>134</v>
      </c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1:30" x14ac:dyDescent="0.35">
      <c r="A173" s="5">
        <v>1</v>
      </c>
      <c r="B173" s="5" t="s">
        <v>477</v>
      </c>
      <c r="C173" s="5" t="s">
        <v>650</v>
      </c>
      <c r="D173" s="5" t="s">
        <v>134</v>
      </c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1:30" x14ac:dyDescent="0.35">
      <c r="A174" s="5">
        <v>1</v>
      </c>
      <c r="B174" s="5" t="s">
        <v>477</v>
      </c>
      <c r="C174" s="5" t="s">
        <v>651</v>
      </c>
      <c r="D174" s="5" t="s">
        <v>134</v>
      </c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1:30" x14ac:dyDescent="0.35">
      <c r="A175" s="5">
        <v>7</v>
      </c>
      <c r="B175" s="5" t="s">
        <v>521</v>
      </c>
      <c r="C175" s="5" t="s">
        <v>652</v>
      </c>
      <c r="D175" s="5" t="s">
        <v>134</v>
      </c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1:30" x14ac:dyDescent="0.35">
      <c r="A176" s="5">
        <v>9</v>
      </c>
      <c r="B176" s="5" t="s">
        <v>498</v>
      </c>
      <c r="C176" s="5" t="s">
        <v>653</v>
      </c>
      <c r="D176" s="5" t="s">
        <v>134</v>
      </c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1:30" x14ac:dyDescent="0.35">
      <c r="A177" s="5">
        <v>6</v>
      </c>
      <c r="B177" s="5" t="s">
        <v>519</v>
      </c>
      <c r="C177" s="5" t="s">
        <v>654</v>
      </c>
      <c r="D177" s="5" t="s">
        <v>134</v>
      </c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1:30" x14ac:dyDescent="0.35">
      <c r="A178" s="5">
        <v>4</v>
      </c>
      <c r="B178" s="5" t="s">
        <v>289</v>
      </c>
      <c r="C178" s="5" t="s">
        <v>655</v>
      </c>
      <c r="D178" s="5" t="s">
        <v>134</v>
      </c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1:30" x14ac:dyDescent="0.35">
      <c r="A179" s="5">
        <v>3</v>
      </c>
      <c r="B179" s="5" t="s">
        <v>517</v>
      </c>
      <c r="C179" s="5" t="s">
        <v>656</v>
      </c>
      <c r="D179" s="5" t="s">
        <v>134</v>
      </c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1:30" x14ac:dyDescent="0.35">
      <c r="A180" s="5">
        <v>6</v>
      </c>
      <c r="B180" s="5" t="s">
        <v>519</v>
      </c>
      <c r="C180" s="5" t="s">
        <v>657</v>
      </c>
      <c r="D180" s="5" t="s">
        <v>134</v>
      </c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1:30" x14ac:dyDescent="0.35">
      <c r="A181" s="5">
        <v>2</v>
      </c>
      <c r="B181" s="5" t="s">
        <v>506</v>
      </c>
      <c r="C181" s="5" t="s">
        <v>658</v>
      </c>
      <c r="D181" s="5" t="s">
        <v>134</v>
      </c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1:30" x14ac:dyDescent="0.35">
      <c r="A182" s="5">
        <v>5</v>
      </c>
      <c r="B182" s="5" t="s">
        <v>540</v>
      </c>
      <c r="C182" s="5" t="s">
        <v>659</v>
      </c>
      <c r="D182" s="5" t="s">
        <v>134</v>
      </c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1:30" x14ac:dyDescent="0.35">
      <c r="A183" s="5">
        <v>7</v>
      </c>
      <c r="B183" s="5" t="s">
        <v>521</v>
      </c>
      <c r="C183" s="5" t="s">
        <v>660</v>
      </c>
      <c r="D183" s="5" t="s">
        <v>134</v>
      </c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1:30" x14ac:dyDescent="0.35">
      <c r="A184" s="5">
        <v>2</v>
      </c>
      <c r="B184" s="5" t="s">
        <v>506</v>
      </c>
      <c r="C184" s="5" t="s">
        <v>661</v>
      </c>
      <c r="D184" s="5" t="s">
        <v>134</v>
      </c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1:30" x14ac:dyDescent="0.35">
      <c r="A185" s="5">
        <v>6</v>
      </c>
      <c r="B185" s="5" t="s">
        <v>519</v>
      </c>
      <c r="C185" s="5" t="s">
        <v>662</v>
      </c>
      <c r="D185" s="5" t="s">
        <v>134</v>
      </c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1:30" x14ac:dyDescent="0.35">
      <c r="A186" s="5">
        <v>6</v>
      </c>
      <c r="B186" s="5" t="s">
        <v>519</v>
      </c>
      <c r="C186" s="5" t="s">
        <v>663</v>
      </c>
      <c r="D186" s="5" t="s">
        <v>134</v>
      </c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1:30" x14ac:dyDescent="0.35">
      <c r="A187" s="5">
        <v>1</v>
      </c>
      <c r="B187" s="5" t="s">
        <v>477</v>
      </c>
      <c r="C187" s="5" t="s">
        <v>664</v>
      </c>
      <c r="D187" s="5" t="s">
        <v>134</v>
      </c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1:30" x14ac:dyDescent="0.35">
      <c r="A188" s="5">
        <v>4</v>
      </c>
      <c r="B188" s="5" t="s">
        <v>289</v>
      </c>
      <c r="C188" s="5" t="s">
        <v>665</v>
      </c>
      <c r="D188" s="5" t="s">
        <v>134</v>
      </c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1:30" x14ac:dyDescent="0.35">
      <c r="A189" s="5">
        <v>10</v>
      </c>
      <c r="B189" s="5" t="s">
        <v>488</v>
      </c>
      <c r="C189" s="5" t="s">
        <v>666</v>
      </c>
      <c r="D189" s="5" t="s">
        <v>134</v>
      </c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1:30" x14ac:dyDescent="0.35">
      <c r="A190" s="5">
        <v>1</v>
      </c>
      <c r="B190" s="5" t="s">
        <v>477</v>
      </c>
      <c r="C190" s="5" t="s">
        <v>667</v>
      </c>
      <c r="D190" s="5" t="s">
        <v>134</v>
      </c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1:30" x14ac:dyDescent="0.35">
      <c r="A191" s="5">
        <v>2</v>
      </c>
      <c r="B191" s="5" t="s">
        <v>506</v>
      </c>
      <c r="C191" s="5" t="s">
        <v>668</v>
      </c>
      <c r="D191" s="5" t="s">
        <v>134</v>
      </c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1:30" x14ac:dyDescent="0.35">
      <c r="A192" s="5">
        <v>1</v>
      </c>
      <c r="B192" s="5" t="s">
        <v>477</v>
      </c>
      <c r="C192" s="5" t="s">
        <v>669</v>
      </c>
      <c r="D192" s="5" t="s">
        <v>134</v>
      </c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1:30" x14ac:dyDescent="0.35">
      <c r="A193" s="5">
        <v>1</v>
      </c>
      <c r="B193" s="5" t="s">
        <v>477</v>
      </c>
      <c r="C193" s="5" t="s">
        <v>670</v>
      </c>
      <c r="D193" s="5" t="s">
        <v>134</v>
      </c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</row>
    <row r="194" spans="1:30" x14ac:dyDescent="0.35">
      <c r="A194" s="5">
        <v>2</v>
      </c>
      <c r="B194" s="5" t="s">
        <v>506</v>
      </c>
      <c r="C194" s="5" t="s">
        <v>671</v>
      </c>
      <c r="D194" s="5" t="s">
        <v>134</v>
      </c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1:30" x14ac:dyDescent="0.35">
      <c r="A195" s="5">
        <v>6</v>
      </c>
      <c r="B195" s="5" t="s">
        <v>519</v>
      </c>
      <c r="C195" s="5" t="s">
        <v>672</v>
      </c>
      <c r="D195" s="5" t="s">
        <v>134</v>
      </c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1:30" x14ac:dyDescent="0.35">
      <c r="A196" s="5">
        <v>15</v>
      </c>
      <c r="B196" s="5" t="s">
        <v>620</v>
      </c>
      <c r="C196" s="5" t="s">
        <v>673</v>
      </c>
      <c r="D196" s="5" t="s">
        <v>134</v>
      </c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</row>
    <row r="197" spans="1:30" x14ac:dyDescent="0.35">
      <c r="A197" s="5">
        <v>14</v>
      </c>
      <c r="B197" s="5" t="s">
        <v>674</v>
      </c>
      <c r="C197" s="5" t="s">
        <v>675</v>
      </c>
      <c r="D197" s="5" t="s">
        <v>134</v>
      </c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1:30" x14ac:dyDescent="0.35">
      <c r="A198" s="5">
        <v>6</v>
      </c>
      <c r="B198" s="5" t="s">
        <v>519</v>
      </c>
      <c r="C198" s="5" t="s">
        <v>676</v>
      </c>
      <c r="D198" s="5" t="s">
        <v>134</v>
      </c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1:30" x14ac:dyDescent="0.35">
      <c r="A199" s="5">
        <v>22</v>
      </c>
      <c r="B199" s="5" t="s">
        <v>501</v>
      </c>
      <c r="C199" s="5" t="s">
        <v>677</v>
      </c>
      <c r="D199" s="5" t="s">
        <v>134</v>
      </c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</row>
    <row r="200" spans="1:30" x14ac:dyDescent="0.35">
      <c r="A200" s="5">
        <v>10</v>
      </c>
      <c r="B200" s="5" t="s">
        <v>488</v>
      </c>
      <c r="C200" s="5" t="s">
        <v>678</v>
      </c>
      <c r="D200" s="5" t="s">
        <v>134</v>
      </c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1:30" x14ac:dyDescent="0.35">
      <c r="A201" s="5">
        <v>4</v>
      </c>
      <c r="B201" s="5" t="s">
        <v>289</v>
      </c>
      <c r="C201" s="5" t="s">
        <v>679</v>
      </c>
      <c r="D201" s="5" t="s">
        <v>134</v>
      </c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1:30" x14ac:dyDescent="0.35">
      <c r="A202" s="5">
        <v>4</v>
      </c>
      <c r="B202" s="5" t="s">
        <v>289</v>
      </c>
      <c r="C202" s="5" t="s">
        <v>680</v>
      </c>
      <c r="D202" s="5" t="s">
        <v>134</v>
      </c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</row>
    <row r="203" spans="1:30" x14ac:dyDescent="0.35">
      <c r="A203" s="5">
        <v>4</v>
      </c>
      <c r="B203" s="5" t="s">
        <v>289</v>
      </c>
      <c r="C203" s="5" t="s">
        <v>681</v>
      </c>
      <c r="D203" s="5" t="s">
        <v>134</v>
      </c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1:30" x14ac:dyDescent="0.35">
      <c r="A204" s="5">
        <v>2</v>
      </c>
      <c r="B204" s="5" t="s">
        <v>506</v>
      </c>
      <c r="C204" s="5" t="s">
        <v>682</v>
      </c>
      <c r="D204" s="5" t="s">
        <v>134</v>
      </c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1:30" x14ac:dyDescent="0.35">
      <c r="A205" s="5">
        <v>5</v>
      </c>
      <c r="B205" s="5" t="s">
        <v>540</v>
      </c>
      <c r="C205" s="5" t="s">
        <v>683</v>
      </c>
      <c r="D205" s="5" t="s">
        <v>134</v>
      </c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</row>
    <row r="206" spans="1:30" x14ac:dyDescent="0.35">
      <c r="A206" s="5">
        <v>2</v>
      </c>
      <c r="B206" s="5" t="s">
        <v>506</v>
      </c>
      <c r="C206" s="5" t="s">
        <v>684</v>
      </c>
      <c r="D206" s="5" t="s">
        <v>134</v>
      </c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1:30" x14ac:dyDescent="0.35">
      <c r="A207" s="5">
        <v>17</v>
      </c>
      <c r="B207" s="5" t="s">
        <v>528</v>
      </c>
      <c r="C207" s="5" t="s">
        <v>685</v>
      </c>
      <c r="D207" s="5" t="s">
        <v>134</v>
      </c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1:30" x14ac:dyDescent="0.35">
      <c r="A208" s="5">
        <v>9</v>
      </c>
      <c r="B208" s="5" t="s">
        <v>498</v>
      </c>
      <c r="C208" s="5" t="s">
        <v>686</v>
      </c>
      <c r="D208" s="5" t="s">
        <v>134</v>
      </c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</row>
    <row r="209" spans="1:30" x14ac:dyDescent="0.35">
      <c r="A209" s="5">
        <v>7</v>
      </c>
      <c r="B209" s="5" t="s">
        <v>521</v>
      </c>
      <c r="C209" s="5" t="s">
        <v>687</v>
      </c>
      <c r="D209" s="5" t="s">
        <v>134</v>
      </c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</row>
    <row r="210" spans="1:30" x14ac:dyDescent="0.35">
      <c r="A210" s="5">
        <v>19</v>
      </c>
      <c r="B210" s="5" t="s">
        <v>490</v>
      </c>
      <c r="C210" s="5" t="s">
        <v>688</v>
      </c>
      <c r="D210" s="5" t="s">
        <v>134</v>
      </c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</row>
    <row r="211" spans="1:30" x14ac:dyDescent="0.35">
      <c r="A211" s="5">
        <v>18</v>
      </c>
      <c r="B211" s="5" t="s">
        <v>523</v>
      </c>
      <c r="C211" s="5" t="s">
        <v>689</v>
      </c>
      <c r="D211" s="5" t="s">
        <v>134</v>
      </c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</row>
    <row r="212" spans="1:30" x14ac:dyDescent="0.35">
      <c r="A212" s="5">
        <v>16</v>
      </c>
      <c r="B212" s="5" t="s">
        <v>690</v>
      </c>
      <c r="C212" s="5" t="s">
        <v>691</v>
      </c>
      <c r="D212" s="5" t="s">
        <v>134</v>
      </c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</row>
    <row r="213" spans="1:30" x14ac:dyDescent="0.35">
      <c r="A213" s="5">
        <v>3</v>
      </c>
      <c r="B213" s="5" t="s">
        <v>517</v>
      </c>
      <c r="C213" s="5" t="s">
        <v>692</v>
      </c>
      <c r="D213" s="5" t="s">
        <v>134</v>
      </c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</row>
    <row r="214" spans="1:30" x14ac:dyDescent="0.35">
      <c r="A214" s="5">
        <v>5</v>
      </c>
      <c r="B214" s="5" t="s">
        <v>540</v>
      </c>
      <c r="C214" s="5" t="s">
        <v>693</v>
      </c>
      <c r="D214" s="5" t="s">
        <v>134</v>
      </c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</row>
    <row r="215" spans="1:30" x14ac:dyDescent="0.35">
      <c r="A215" s="5">
        <v>2</v>
      </c>
      <c r="B215" s="5" t="s">
        <v>506</v>
      </c>
      <c r="C215" s="5" t="s">
        <v>694</v>
      </c>
      <c r="D215" s="5" t="s">
        <v>134</v>
      </c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</row>
    <row r="216" spans="1:30" x14ac:dyDescent="0.35">
      <c r="A216" s="5">
        <v>4</v>
      </c>
      <c r="B216" s="5" t="s">
        <v>289</v>
      </c>
      <c r="C216" s="5" t="s">
        <v>695</v>
      </c>
      <c r="D216" s="5" t="s">
        <v>134</v>
      </c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</row>
    <row r="217" spans="1:30" x14ac:dyDescent="0.35">
      <c r="A217" s="5">
        <v>3</v>
      </c>
      <c r="B217" s="5" t="s">
        <v>517</v>
      </c>
      <c r="C217" s="5" t="s">
        <v>696</v>
      </c>
      <c r="D217" s="5" t="s">
        <v>134</v>
      </c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</row>
    <row r="218" spans="1:30" x14ac:dyDescent="0.35">
      <c r="A218" s="5">
        <v>3</v>
      </c>
      <c r="B218" s="5" t="s">
        <v>517</v>
      </c>
      <c r="C218" s="5" t="s">
        <v>697</v>
      </c>
      <c r="D218" s="5" t="s">
        <v>134</v>
      </c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</row>
    <row r="219" spans="1:30" x14ac:dyDescent="0.35">
      <c r="A219" s="5">
        <v>5</v>
      </c>
      <c r="B219" s="5" t="s">
        <v>540</v>
      </c>
      <c r="C219" s="5" t="s">
        <v>698</v>
      </c>
      <c r="D219" s="5" t="s">
        <v>134</v>
      </c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</row>
    <row r="220" spans="1:30" x14ac:dyDescent="0.35">
      <c r="A220" s="5">
        <v>2</v>
      </c>
      <c r="B220" s="5" t="s">
        <v>506</v>
      </c>
      <c r="C220" s="5" t="s">
        <v>699</v>
      </c>
      <c r="D220" s="5" t="s">
        <v>134</v>
      </c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</row>
    <row r="221" spans="1:30" x14ac:dyDescent="0.35">
      <c r="A221" s="5">
        <v>1</v>
      </c>
      <c r="B221" s="5" t="s">
        <v>477</v>
      </c>
      <c r="C221" s="5" t="s">
        <v>700</v>
      </c>
      <c r="D221" s="5" t="s">
        <v>134</v>
      </c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</row>
    <row r="222" spans="1:30" x14ac:dyDescent="0.35">
      <c r="A222" s="5">
        <v>3</v>
      </c>
      <c r="B222" s="5" t="s">
        <v>517</v>
      </c>
      <c r="C222" s="5" t="s">
        <v>701</v>
      </c>
      <c r="D222" s="5" t="s">
        <v>134</v>
      </c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</row>
    <row r="223" spans="1:30" x14ac:dyDescent="0.35">
      <c r="A223" s="5">
        <v>2</v>
      </c>
      <c r="B223" s="5" t="s">
        <v>506</v>
      </c>
      <c r="C223" s="5" t="s">
        <v>702</v>
      </c>
      <c r="D223" s="5" t="s">
        <v>134</v>
      </c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</row>
    <row r="224" spans="1:30" x14ac:dyDescent="0.35">
      <c r="A224" s="5">
        <v>1</v>
      </c>
      <c r="B224" s="5" t="s">
        <v>477</v>
      </c>
      <c r="C224" s="5" t="s">
        <v>703</v>
      </c>
      <c r="D224" s="5" t="s">
        <v>134</v>
      </c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</row>
    <row r="225" spans="1:30" x14ac:dyDescent="0.35">
      <c r="A225" s="5">
        <v>2</v>
      </c>
      <c r="B225" s="5" t="s">
        <v>506</v>
      </c>
      <c r="C225" s="5" t="s">
        <v>704</v>
      </c>
      <c r="D225" s="5" t="s">
        <v>134</v>
      </c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</row>
    <row r="226" spans="1:30" x14ac:dyDescent="0.35">
      <c r="A226" s="5">
        <v>1</v>
      </c>
      <c r="B226" s="5" t="s">
        <v>477</v>
      </c>
      <c r="C226" s="5" t="s">
        <v>705</v>
      </c>
      <c r="D226" s="5" t="s">
        <v>134</v>
      </c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</row>
    <row r="227" spans="1:30" x14ac:dyDescent="0.35">
      <c r="A227" s="5">
        <v>4</v>
      </c>
      <c r="B227" s="5" t="s">
        <v>289</v>
      </c>
      <c r="C227" s="5" t="s">
        <v>706</v>
      </c>
      <c r="D227" s="5" t="s">
        <v>134</v>
      </c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</row>
    <row r="228" spans="1:30" x14ac:dyDescent="0.35">
      <c r="A228" s="5">
        <v>4</v>
      </c>
      <c r="B228" s="5" t="s">
        <v>289</v>
      </c>
      <c r="C228" s="5" t="s">
        <v>707</v>
      </c>
      <c r="D228" s="5" t="s">
        <v>134</v>
      </c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</row>
    <row r="229" spans="1:30" x14ac:dyDescent="0.35">
      <c r="A229" s="5">
        <v>1</v>
      </c>
      <c r="B229" s="5" t="s">
        <v>477</v>
      </c>
      <c r="C229" s="5" t="s">
        <v>708</v>
      </c>
      <c r="D229" s="5" t="s">
        <v>134</v>
      </c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</row>
    <row r="230" spans="1:30" x14ac:dyDescent="0.35">
      <c r="A230" s="5">
        <v>1</v>
      </c>
      <c r="B230" s="5" t="s">
        <v>477</v>
      </c>
      <c r="C230" s="5" t="s">
        <v>709</v>
      </c>
      <c r="D230" s="5" t="s">
        <v>134</v>
      </c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</row>
    <row r="231" spans="1:30" x14ac:dyDescent="0.35">
      <c r="A231" s="5">
        <v>4</v>
      </c>
      <c r="B231" s="5" t="s">
        <v>289</v>
      </c>
      <c r="C231" s="5" t="s">
        <v>710</v>
      </c>
      <c r="D231" s="5" t="s">
        <v>134</v>
      </c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</row>
    <row r="232" spans="1:30" x14ac:dyDescent="0.35">
      <c r="A232" s="5">
        <v>1</v>
      </c>
      <c r="B232" s="5" t="s">
        <v>477</v>
      </c>
      <c r="C232" s="5" t="s">
        <v>711</v>
      </c>
      <c r="D232" s="5" t="s">
        <v>134</v>
      </c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</row>
    <row r="233" spans="1:30" x14ac:dyDescent="0.35">
      <c r="A233" s="5">
        <v>1</v>
      </c>
      <c r="B233" s="5" t="s">
        <v>477</v>
      </c>
      <c r="C233" s="5" t="s">
        <v>712</v>
      </c>
      <c r="D233" s="5" t="s">
        <v>134</v>
      </c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</row>
    <row r="234" spans="1:30" x14ac:dyDescent="0.35">
      <c r="A234" s="5">
        <v>1</v>
      </c>
      <c r="B234" s="5" t="s">
        <v>477</v>
      </c>
      <c r="C234" s="5" t="s">
        <v>713</v>
      </c>
      <c r="D234" s="5" t="s">
        <v>134</v>
      </c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</row>
    <row r="235" spans="1:30" x14ac:dyDescent="0.35">
      <c r="A235" s="5">
        <v>1</v>
      </c>
      <c r="B235" s="5" t="s">
        <v>477</v>
      </c>
      <c r="C235" s="5" t="s">
        <v>714</v>
      </c>
      <c r="D235" s="5" t="s">
        <v>134</v>
      </c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</row>
    <row r="236" spans="1:30" x14ac:dyDescent="0.35">
      <c r="A236" s="5">
        <v>2</v>
      </c>
      <c r="B236" s="5" t="s">
        <v>506</v>
      </c>
      <c r="C236" s="5" t="s">
        <v>715</v>
      </c>
      <c r="D236" s="5" t="s">
        <v>134</v>
      </c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</row>
    <row r="237" spans="1:30" x14ac:dyDescent="0.35">
      <c r="A237" s="5">
        <v>1</v>
      </c>
      <c r="B237" s="5" t="s">
        <v>477</v>
      </c>
      <c r="C237" s="5" t="s">
        <v>716</v>
      </c>
      <c r="D237" s="5" t="s">
        <v>134</v>
      </c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</row>
    <row r="238" spans="1:30" x14ac:dyDescent="0.35">
      <c r="A238" s="5">
        <v>2</v>
      </c>
      <c r="B238" s="5" t="s">
        <v>506</v>
      </c>
      <c r="C238" s="5" t="s">
        <v>717</v>
      </c>
      <c r="D238" s="5" t="s">
        <v>134</v>
      </c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</row>
    <row r="239" spans="1:30" x14ac:dyDescent="0.35">
      <c r="A239" s="5">
        <v>5</v>
      </c>
      <c r="B239" s="5" t="s">
        <v>540</v>
      </c>
      <c r="C239" s="5" t="s">
        <v>718</v>
      </c>
      <c r="D239" s="5" t="s">
        <v>134</v>
      </c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</row>
    <row r="240" spans="1:30" x14ac:dyDescent="0.35">
      <c r="A240" s="5">
        <v>6</v>
      </c>
      <c r="B240" s="5" t="s">
        <v>519</v>
      </c>
      <c r="C240" s="5" t="s">
        <v>719</v>
      </c>
      <c r="D240" s="5" t="s">
        <v>134</v>
      </c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</row>
    <row r="241" spans="1:30" x14ac:dyDescent="0.35">
      <c r="A241" s="5">
        <v>2</v>
      </c>
      <c r="B241" s="5" t="s">
        <v>506</v>
      </c>
      <c r="C241" s="5" t="s">
        <v>720</v>
      </c>
      <c r="D241" s="5" t="s">
        <v>134</v>
      </c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</row>
    <row r="242" spans="1:30" x14ac:dyDescent="0.35">
      <c r="A242" s="5">
        <v>9</v>
      </c>
      <c r="B242" s="5" t="s">
        <v>498</v>
      </c>
      <c r="C242" s="5" t="s">
        <v>721</v>
      </c>
      <c r="D242" s="5" t="s">
        <v>134</v>
      </c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</row>
    <row r="243" spans="1:30" x14ac:dyDescent="0.35">
      <c r="A243" s="5">
        <v>4</v>
      </c>
      <c r="B243" s="5" t="s">
        <v>289</v>
      </c>
      <c r="C243" s="5" t="s">
        <v>722</v>
      </c>
      <c r="D243" s="5" t="s">
        <v>134</v>
      </c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</row>
    <row r="244" spans="1:30" x14ac:dyDescent="0.35">
      <c r="A244" s="5">
        <v>2</v>
      </c>
      <c r="B244" s="5" t="s">
        <v>506</v>
      </c>
      <c r="C244" s="5" t="s">
        <v>723</v>
      </c>
      <c r="D244" s="5" t="s">
        <v>134</v>
      </c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</row>
    <row r="245" spans="1:30" x14ac:dyDescent="0.35">
      <c r="A245" s="5">
        <v>7</v>
      </c>
      <c r="B245" s="5" t="s">
        <v>521</v>
      </c>
      <c r="C245" s="5" t="s">
        <v>724</v>
      </c>
      <c r="D245" s="5" t="s">
        <v>134</v>
      </c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</row>
    <row r="246" spans="1:30" x14ac:dyDescent="0.35">
      <c r="A246" s="5">
        <v>2</v>
      </c>
      <c r="B246" s="5" t="s">
        <v>506</v>
      </c>
      <c r="C246" s="5" t="s">
        <v>725</v>
      </c>
      <c r="D246" s="5" t="s">
        <v>134</v>
      </c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</row>
    <row r="247" spans="1:30" x14ac:dyDescent="0.35">
      <c r="A247" s="5">
        <v>5</v>
      </c>
      <c r="B247" s="5" t="s">
        <v>540</v>
      </c>
      <c r="C247" s="5" t="s">
        <v>726</v>
      </c>
      <c r="D247" s="5" t="s">
        <v>134</v>
      </c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</row>
    <row r="248" spans="1:30" x14ac:dyDescent="0.35">
      <c r="A248" s="5">
        <v>1</v>
      </c>
      <c r="B248" s="5" t="s">
        <v>477</v>
      </c>
      <c r="C248" s="5" t="s">
        <v>727</v>
      </c>
      <c r="D248" s="5" t="s">
        <v>134</v>
      </c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</row>
    <row r="249" spans="1:30" x14ac:dyDescent="0.35">
      <c r="A249" s="5">
        <v>2</v>
      </c>
      <c r="B249" s="5" t="s">
        <v>506</v>
      </c>
      <c r="C249" s="5" t="s">
        <v>728</v>
      </c>
      <c r="D249" s="5" t="s">
        <v>134</v>
      </c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</row>
    <row r="250" spans="1:30" x14ac:dyDescent="0.35">
      <c r="A250" s="5">
        <v>1</v>
      </c>
      <c r="B250" s="5" t="s">
        <v>477</v>
      </c>
      <c r="C250" s="5" t="s">
        <v>729</v>
      </c>
      <c r="D250" s="5" t="s">
        <v>134</v>
      </c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</row>
    <row r="251" spans="1:30" x14ac:dyDescent="0.35">
      <c r="A251" s="5">
        <v>3</v>
      </c>
      <c r="B251" s="5" t="s">
        <v>517</v>
      </c>
      <c r="C251" s="5" t="s">
        <v>730</v>
      </c>
      <c r="D251" s="5" t="s">
        <v>134</v>
      </c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</row>
    <row r="252" spans="1:30" x14ac:dyDescent="0.35">
      <c r="A252" s="5">
        <v>1</v>
      </c>
      <c r="B252" s="5" t="s">
        <v>477</v>
      </c>
      <c r="C252" s="5" t="s">
        <v>731</v>
      </c>
      <c r="D252" s="5" t="s">
        <v>134</v>
      </c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</row>
    <row r="253" spans="1:30" x14ac:dyDescent="0.35">
      <c r="A253" s="5">
        <v>1</v>
      </c>
      <c r="B253" s="5" t="s">
        <v>477</v>
      </c>
      <c r="C253" s="5" t="s">
        <v>732</v>
      </c>
      <c r="D253" s="5" t="s">
        <v>134</v>
      </c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</row>
    <row r="254" spans="1:30" x14ac:dyDescent="0.35">
      <c r="A254" s="5">
        <v>1</v>
      </c>
      <c r="B254" s="5" t="s">
        <v>477</v>
      </c>
      <c r="C254" s="5" t="s">
        <v>733</v>
      </c>
      <c r="D254" s="5" t="s">
        <v>134</v>
      </c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</row>
    <row r="255" spans="1:30" x14ac:dyDescent="0.35">
      <c r="A255" s="5">
        <v>2</v>
      </c>
      <c r="B255" s="5" t="s">
        <v>506</v>
      </c>
      <c r="C255" s="5" t="s">
        <v>734</v>
      </c>
      <c r="D255" s="5" t="s">
        <v>134</v>
      </c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</row>
    <row r="256" spans="1:30" x14ac:dyDescent="0.35">
      <c r="A256" s="5">
        <v>1</v>
      </c>
      <c r="B256" s="5" t="s">
        <v>477</v>
      </c>
      <c r="C256" s="5" t="s">
        <v>735</v>
      </c>
      <c r="D256" s="5" t="s">
        <v>134</v>
      </c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</row>
    <row r="257" spans="1:30" x14ac:dyDescent="0.35">
      <c r="A257" s="5">
        <v>3</v>
      </c>
      <c r="B257" s="5" t="s">
        <v>517</v>
      </c>
      <c r="C257" s="5" t="s">
        <v>736</v>
      </c>
      <c r="D257" s="5" t="s">
        <v>134</v>
      </c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</row>
    <row r="258" spans="1:30" x14ac:dyDescent="0.35">
      <c r="A258" s="5">
        <v>1</v>
      </c>
      <c r="B258" s="5" t="s">
        <v>477</v>
      </c>
      <c r="C258" s="5" t="s">
        <v>737</v>
      </c>
      <c r="D258" s="5" t="s">
        <v>134</v>
      </c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</row>
    <row r="259" spans="1:30" x14ac:dyDescent="0.35">
      <c r="A259" s="5">
        <v>1</v>
      </c>
      <c r="B259" s="5" t="s">
        <v>477</v>
      </c>
      <c r="C259" s="5" t="s">
        <v>738</v>
      </c>
      <c r="D259" s="5" t="s">
        <v>134</v>
      </c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</row>
    <row r="260" spans="1:30" x14ac:dyDescent="0.35">
      <c r="A260" s="5">
        <v>6</v>
      </c>
      <c r="B260" s="5" t="s">
        <v>519</v>
      </c>
      <c r="C260" s="5" t="s">
        <v>739</v>
      </c>
      <c r="D260" s="5" t="s">
        <v>134</v>
      </c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</row>
    <row r="261" spans="1:30" x14ac:dyDescent="0.35">
      <c r="A261" s="5">
        <v>2</v>
      </c>
      <c r="B261" s="5" t="s">
        <v>506</v>
      </c>
      <c r="C261" s="5" t="s">
        <v>740</v>
      </c>
      <c r="D261" s="5" t="s">
        <v>134</v>
      </c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</row>
    <row r="262" spans="1:30" x14ac:dyDescent="0.35">
      <c r="A262" s="5">
        <v>1</v>
      </c>
      <c r="B262" s="5" t="s">
        <v>477</v>
      </c>
      <c r="C262" s="5" t="s">
        <v>741</v>
      </c>
      <c r="D262" s="5" t="s">
        <v>134</v>
      </c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</row>
    <row r="263" spans="1:30" x14ac:dyDescent="0.35">
      <c r="A263" s="5">
        <v>3</v>
      </c>
      <c r="B263" s="5" t="s">
        <v>517</v>
      </c>
      <c r="C263" s="5" t="s">
        <v>742</v>
      </c>
      <c r="D263" s="5" t="s">
        <v>134</v>
      </c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</row>
    <row r="264" spans="1:30" x14ac:dyDescent="0.35">
      <c r="A264" s="5">
        <v>3</v>
      </c>
      <c r="B264" s="5" t="s">
        <v>517</v>
      </c>
      <c r="C264" s="5" t="s">
        <v>743</v>
      </c>
      <c r="D264" s="5" t="s">
        <v>134</v>
      </c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</row>
    <row r="265" spans="1:30" x14ac:dyDescent="0.35">
      <c r="A265" s="5">
        <v>2</v>
      </c>
      <c r="B265" s="5" t="s">
        <v>506</v>
      </c>
      <c r="C265" s="5" t="s">
        <v>744</v>
      </c>
      <c r="D265" s="5" t="s">
        <v>134</v>
      </c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</row>
    <row r="266" spans="1:30" x14ac:dyDescent="0.35">
      <c r="A266" s="5">
        <v>1</v>
      </c>
      <c r="B266" s="5" t="s">
        <v>477</v>
      </c>
      <c r="C266" s="5" t="s">
        <v>745</v>
      </c>
      <c r="D266" s="5" t="s">
        <v>134</v>
      </c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</row>
    <row r="267" spans="1:30" x14ac:dyDescent="0.35">
      <c r="A267" s="5">
        <v>7</v>
      </c>
      <c r="B267" s="5" t="s">
        <v>521</v>
      </c>
      <c r="C267" s="5" t="s">
        <v>746</v>
      </c>
      <c r="D267" s="5" t="s">
        <v>134</v>
      </c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</row>
    <row r="268" spans="1:30" x14ac:dyDescent="0.35">
      <c r="A268" s="5">
        <v>1</v>
      </c>
      <c r="B268" s="5" t="s">
        <v>477</v>
      </c>
      <c r="C268" s="5" t="s">
        <v>747</v>
      </c>
      <c r="D268" s="5" t="s">
        <v>134</v>
      </c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</row>
    <row r="269" spans="1:30" x14ac:dyDescent="0.35">
      <c r="A269" s="5">
        <v>4</v>
      </c>
      <c r="B269" s="5" t="s">
        <v>289</v>
      </c>
      <c r="C269" s="5" t="s">
        <v>748</v>
      </c>
      <c r="D269" s="5" t="s">
        <v>134</v>
      </c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</row>
    <row r="270" spans="1:30" x14ac:dyDescent="0.35">
      <c r="A270" s="5">
        <v>9</v>
      </c>
      <c r="B270" s="5" t="s">
        <v>498</v>
      </c>
      <c r="C270" s="5" t="s">
        <v>749</v>
      </c>
      <c r="D270" s="5" t="s">
        <v>134</v>
      </c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</row>
    <row r="271" spans="1:30" x14ac:dyDescent="0.35">
      <c r="A271" s="5">
        <v>7</v>
      </c>
      <c r="B271" s="5" t="s">
        <v>521</v>
      </c>
      <c r="C271" s="5" t="s">
        <v>750</v>
      </c>
      <c r="D271" s="5" t="s">
        <v>134</v>
      </c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</row>
    <row r="272" spans="1:30" x14ac:dyDescent="0.35">
      <c r="A272" s="5">
        <v>1</v>
      </c>
      <c r="B272" s="5" t="s">
        <v>477</v>
      </c>
      <c r="C272" s="5" t="s">
        <v>751</v>
      </c>
      <c r="D272" s="5" t="s">
        <v>134</v>
      </c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</row>
    <row r="273" spans="1:30" x14ac:dyDescent="0.35">
      <c r="A273" s="5">
        <v>2</v>
      </c>
      <c r="B273" s="5" t="s">
        <v>506</v>
      </c>
      <c r="C273" s="5" t="s">
        <v>752</v>
      </c>
      <c r="D273" s="5" t="s">
        <v>134</v>
      </c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</row>
    <row r="274" spans="1:30" x14ac:dyDescent="0.35">
      <c r="A274" s="5">
        <v>4</v>
      </c>
      <c r="B274" s="5" t="s">
        <v>289</v>
      </c>
      <c r="C274" s="5" t="s">
        <v>753</v>
      </c>
      <c r="D274" s="5" t="s">
        <v>134</v>
      </c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</row>
    <row r="275" spans="1:30" x14ac:dyDescent="0.35">
      <c r="A275" s="5">
        <v>1</v>
      </c>
      <c r="B275" s="5" t="s">
        <v>477</v>
      </c>
      <c r="C275" s="5" t="s">
        <v>754</v>
      </c>
      <c r="D275" s="5" t="s">
        <v>134</v>
      </c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</row>
    <row r="276" spans="1:30" x14ac:dyDescent="0.35">
      <c r="A276" s="5">
        <v>3</v>
      </c>
      <c r="B276" s="5" t="s">
        <v>517</v>
      </c>
      <c r="C276" s="5" t="s">
        <v>755</v>
      </c>
      <c r="D276" s="5" t="s">
        <v>134</v>
      </c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</row>
    <row r="277" spans="1:30" x14ac:dyDescent="0.35">
      <c r="A277" s="5">
        <v>2</v>
      </c>
      <c r="B277" s="5" t="s">
        <v>506</v>
      </c>
      <c r="C277" s="5" t="s">
        <v>756</v>
      </c>
      <c r="D277" s="5" t="s">
        <v>134</v>
      </c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</row>
    <row r="278" spans="1:30" x14ac:dyDescent="0.35">
      <c r="A278" s="5">
        <v>2</v>
      </c>
      <c r="B278" s="5" t="s">
        <v>506</v>
      </c>
      <c r="C278" s="5" t="s">
        <v>757</v>
      </c>
      <c r="D278" s="5" t="s">
        <v>134</v>
      </c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</row>
    <row r="279" spans="1:30" x14ac:dyDescent="0.35">
      <c r="A279" s="5">
        <v>4</v>
      </c>
      <c r="B279" s="5" t="s">
        <v>289</v>
      </c>
      <c r="C279" s="5" t="s">
        <v>758</v>
      </c>
      <c r="D279" s="5" t="s">
        <v>134</v>
      </c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</row>
    <row r="280" spans="1:30" x14ac:dyDescent="0.35">
      <c r="A280" s="5">
        <v>3</v>
      </c>
      <c r="B280" s="5" t="s">
        <v>517</v>
      </c>
      <c r="C280" s="5" t="s">
        <v>759</v>
      </c>
      <c r="D280" s="5" t="s">
        <v>134</v>
      </c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</row>
    <row r="281" spans="1:30" x14ac:dyDescent="0.35">
      <c r="A281" s="5">
        <v>1</v>
      </c>
      <c r="B281" s="5" t="s">
        <v>477</v>
      </c>
      <c r="C281" s="5" t="s">
        <v>760</v>
      </c>
      <c r="D281" s="5" t="s">
        <v>134</v>
      </c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</row>
    <row r="282" spans="1:30" x14ac:dyDescent="0.35">
      <c r="A282" s="5">
        <v>2</v>
      </c>
      <c r="B282" s="5" t="s">
        <v>506</v>
      </c>
      <c r="C282" s="5" t="s">
        <v>761</v>
      </c>
      <c r="D282" s="5" t="s">
        <v>134</v>
      </c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</row>
    <row r="283" spans="1:30" x14ac:dyDescent="0.35">
      <c r="A283" s="5">
        <v>1</v>
      </c>
      <c r="B283" s="5" t="s">
        <v>477</v>
      </c>
      <c r="C283" s="5" t="s">
        <v>762</v>
      </c>
      <c r="D283" s="5" t="s">
        <v>134</v>
      </c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</row>
    <row r="284" spans="1:30" x14ac:dyDescent="0.35">
      <c r="A284" s="5">
        <v>4</v>
      </c>
      <c r="B284" s="5" t="s">
        <v>289</v>
      </c>
      <c r="C284" s="5" t="s">
        <v>763</v>
      </c>
      <c r="D284" s="5" t="s">
        <v>134</v>
      </c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</row>
    <row r="285" spans="1:30" x14ac:dyDescent="0.35">
      <c r="A285" s="5">
        <v>1</v>
      </c>
      <c r="B285" s="5" t="s">
        <v>477</v>
      </c>
      <c r="C285" s="5" t="s">
        <v>764</v>
      </c>
      <c r="D285" s="5" t="s">
        <v>134</v>
      </c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</row>
    <row r="286" spans="1:30" x14ac:dyDescent="0.35">
      <c r="A286" s="5">
        <v>1</v>
      </c>
      <c r="B286" s="5" t="s">
        <v>477</v>
      </c>
      <c r="C286" s="5" t="s">
        <v>765</v>
      </c>
      <c r="D286" s="5" t="s">
        <v>134</v>
      </c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</row>
    <row r="287" spans="1:30" x14ac:dyDescent="0.35">
      <c r="A287" s="5">
        <v>1</v>
      </c>
      <c r="B287" s="5" t="s">
        <v>477</v>
      </c>
      <c r="C287" s="5" t="s">
        <v>766</v>
      </c>
      <c r="D287" s="5" t="s">
        <v>134</v>
      </c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</row>
    <row r="288" spans="1:30" x14ac:dyDescent="0.35">
      <c r="A288" s="5">
        <v>4</v>
      </c>
      <c r="B288" s="5" t="s">
        <v>289</v>
      </c>
      <c r="C288" s="5" t="s">
        <v>767</v>
      </c>
      <c r="D288" s="5" t="s">
        <v>134</v>
      </c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</row>
    <row r="289" spans="1:30" x14ac:dyDescent="0.35">
      <c r="A289" s="5">
        <v>3</v>
      </c>
      <c r="B289" s="5" t="s">
        <v>517</v>
      </c>
      <c r="C289" s="5" t="s">
        <v>768</v>
      </c>
      <c r="D289" s="5" t="s">
        <v>134</v>
      </c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</row>
    <row r="290" spans="1:30" x14ac:dyDescent="0.35">
      <c r="A290" s="5">
        <v>8</v>
      </c>
      <c r="B290" s="5" t="s">
        <v>480</v>
      </c>
      <c r="C290" s="5" t="s">
        <v>769</v>
      </c>
      <c r="D290" s="5" t="s">
        <v>134</v>
      </c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</row>
    <row r="291" spans="1:30" x14ac:dyDescent="0.35">
      <c r="A291" s="5">
        <v>5</v>
      </c>
      <c r="B291" s="5" t="s">
        <v>540</v>
      </c>
      <c r="C291" s="5" t="s">
        <v>770</v>
      </c>
      <c r="D291" s="5" t="s">
        <v>134</v>
      </c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</row>
    <row r="292" spans="1:30" x14ac:dyDescent="0.35">
      <c r="A292" s="5">
        <v>1</v>
      </c>
      <c r="B292" s="5" t="s">
        <v>477</v>
      </c>
      <c r="C292" s="5" t="s">
        <v>771</v>
      </c>
      <c r="D292" s="5" t="s">
        <v>134</v>
      </c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</row>
    <row r="293" spans="1:30" x14ac:dyDescent="0.35">
      <c r="A293" s="9">
        <v>1396</v>
      </c>
      <c r="B293" s="9" t="s">
        <v>772</v>
      </c>
      <c r="C293" s="9" t="s">
        <v>162</v>
      </c>
      <c r="D293" s="9" t="s">
        <v>134</v>
      </c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</row>
    <row r="294" spans="1:30" x14ac:dyDescent="0.35">
      <c r="A294" s="5">
        <v>1253</v>
      </c>
      <c r="B294" s="5" t="s">
        <v>773</v>
      </c>
      <c r="C294" s="5" t="s">
        <v>164</v>
      </c>
      <c r="D294" s="5" t="s">
        <v>165</v>
      </c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</row>
    <row r="295" spans="1:30" x14ac:dyDescent="0.35">
      <c r="A295" s="5">
        <v>5</v>
      </c>
      <c r="B295" s="5" t="s">
        <v>540</v>
      </c>
      <c r="C295" s="5" t="s">
        <v>166</v>
      </c>
      <c r="D295" s="5" t="s">
        <v>165</v>
      </c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</row>
    <row r="296" spans="1:30" x14ac:dyDescent="0.35">
      <c r="A296" s="5">
        <v>19</v>
      </c>
      <c r="B296" s="5" t="s">
        <v>490</v>
      </c>
      <c r="C296" s="5" t="s">
        <v>167</v>
      </c>
      <c r="D296" s="5" t="s">
        <v>165</v>
      </c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</row>
    <row r="297" spans="1:30" x14ac:dyDescent="0.35">
      <c r="A297" s="5">
        <v>79</v>
      </c>
      <c r="B297" s="5" t="s">
        <v>774</v>
      </c>
      <c r="C297" s="5" t="s">
        <v>168</v>
      </c>
      <c r="D297" s="5" t="s">
        <v>165</v>
      </c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</row>
    <row r="298" spans="1:30" x14ac:dyDescent="0.35">
      <c r="A298" s="5">
        <v>34</v>
      </c>
      <c r="B298" s="5" t="s">
        <v>775</v>
      </c>
      <c r="C298" s="5" t="s">
        <v>250</v>
      </c>
      <c r="D298" s="5" t="s">
        <v>165</v>
      </c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</row>
    <row r="299" spans="1:30" x14ac:dyDescent="0.35">
      <c r="A299" s="5">
        <v>6</v>
      </c>
      <c r="B299" s="5" t="s">
        <v>519</v>
      </c>
      <c r="C299" s="5" t="s">
        <v>277</v>
      </c>
      <c r="D299" s="5" t="s">
        <v>165</v>
      </c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</row>
    <row r="300" spans="1:30" x14ac:dyDescent="0.35">
      <c r="A300" s="9">
        <v>1396</v>
      </c>
      <c r="B300" s="9" t="s">
        <v>169</v>
      </c>
      <c r="C300" s="9" t="s">
        <v>162</v>
      </c>
      <c r="D300" s="9" t="s">
        <v>165</v>
      </c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</row>
    <row r="301" spans="1:30" x14ac:dyDescent="0.35">
      <c r="A301" s="5">
        <v>33</v>
      </c>
      <c r="B301" s="5" t="s">
        <v>776</v>
      </c>
      <c r="C301" s="5" t="s">
        <v>170</v>
      </c>
      <c r="D301" s="5" t="s">
        <v>171</v>
      </c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</row>
    <row r="302" spans="1:30" x14ac:dyDescent="0.35">
      <c r="A302" s="5">
        <v>346</v>
      </c>
      <c r="B302" s="5" t="s">
        <v>777</v>
      </c>
      <c r="C302" s="5" t="s">
        <v>173</v>
      </c>
      <c r="D302" s="5" t="s">
        <v>171</v>
      </c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</row>
    <row r="303" spans="1:30" x14ac:dyDescent="0.35">
      <c r="A303" s="5">
        <v>189</v>
      </c>
      <c r="B303" s="5" t="s">
        <v>778</v>
      </c>
      <c r="C303" s="5" t="s">
        <v>175</v>
      </c>
      <c r="D303" s="5" t="s">
        <v>171</v>
      </c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</row>
    <row r="304" spans="1:30" x14ac:dyDescent="0.35">
      <c r="A304" s="5">
        <v>828</v>
      </c>
      <c r="B304" s="5" t="s">
        <v>779</v>
      </c>
      <c r="C304" s="5" t="s">
        <v>177</v>
      </c>
      <c r="D304" s="5" t="s">
        <v>171</v>
      </c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</row>
    <row r="305" spans="1:30" x14ac:dyDescent="0.35">
      <c r="A305" s="9">
        <v>1396</v>
      </c>
      <c r="B305" s="9" t="s">
        <v>178</v>
      </c>
      <c r="C305" s="9" t="s">
        <v>162</v>
      </c>
      <c r="D305" s="9" t="s">
        <v>171</v>
      </c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</row>
    <row r="306" spans="1:30" x14ac:dyDescent="0.35">
      <c r="A306" s="5">
        <v>1208</v>
      </c>
      <c r="B306" s="5" t="s">
        <v>780</v>
      </c>
      <c r="C306" s="5" t="s">
        <v>180</v>
      </c>
      <c r="D306" s="5" t="s">
        <v>181</v>
      </c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</row>
    <row r="307" spans="1:30" x14ac:dyDescent="0.35">
      <c r="A307" s="5">
        <v>79</v>
      </c>
      <c r="B307" s="5" t="s">
        <v>774</v>
      </c>
      <c r="C307" s="5" t="s">
        <v>183</v>
      </c>
      <c r="D307" s="5" t="s">
        <v>181</v>
      </c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</row>
    <row r="308" spans="1:30" x14ac:dyDescent="0.35">
      <c r="A308" s="5">
        <v>52</v>
      </c>
      <c r="B308" s="5" t="s">
        <v>781</v>
      </c>
      <c r="C308" s="5" t="s">
        <v>185</v>
      </c>
      <c r="D308" s="5" t="s">
        <v>181</v>
      </c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</row>
    <row r="309" spans="1:30" x14ac:dyDescent="0.35">
      <c r="A309" s="5">
        <v>27</v>
      </c>
      <c r="B309" s="5" t="s">
        <v>782</v>
      </c>
      <c r="C309" s="5" t="s">
        <v>186</v>
      </c>
      <c r="D309" s="5" t="s">
        <v>181</v>
      </c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</row>
    <row r="310" spans="1:30" x14ac:dyDescent="0.35">
      <c r="A310" s="5">
        <v>12</v>
      </c>
      <c r="B310" s="5" t="s">
        <v>496</v>
      </c>
      <c r="C310" s="5" t="s">
        <v>187</v>
      </c>
      <c r="D310" s="5" t="s">
        <v>181</v>
      </c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</row>
    <row r="311" spans="1:30" x14ac:dyDescent="0.35">
      <c r="A311" s="5">
        <v>18</v>
      </c>
      <c r="B311" s="5" t="s">
        <v>523</v>
      </c>
      <c r="C311" s="5" t="s">
        <v>189</v>
      </c>
      <c r="D311" s="5" t="s">
        <v>181</v>
      </c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</row>
    <row r="312" spans="1:30" x14ac:dyDescent="0.35">
      <c r="A312" s="9">
        <v>1396</v>
      </c>
      <c r="B312" s="9" t="s">
        <v>255</v>
      </c>
      <c r="C312" s="9" t="s">
        <v>162</v>
      </c>
      <c r="D312" s="9" t="s">
        <v>181</v>
      </c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</row>
    <row r="313" spans="1:30" x14ac:dyDescent="0.35">
      <c r="A313" s="5">
        <v>439</v>
      </c>
      <c r="B313" s="5" t="s">
        <v>783</v>
      </c>
      <c r="C313" s="5" t="s">
        <v>191</v>
      </c>
      <c r="D313" s="5" t="s">
        <v>192</v>
      </c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</row>
    <row r="314" spans="1:30" x14ac:dyDescent="0.35">
      <c r="A314" s="5">
        <v>957</v>
      </c>
      <c r="B314" s="5" t="s">
        <v>784</v>
      </c>
      <c r="C314" s="5" t="s">
        <v>194</v>
      </c>
      <c r="D314" s="5" t="s">
        <v>192</v>
      </c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</row>
    <row r="315" spans="1:30" x14ac:dyDescent="0.35">
      <c r="A315" s="9">
        <v>1396</v>
      </c>
      <c r="B315" s="9" t="s">
        <v>178</v>
      </c>
      <c r="C315" s="9" t="s">
        <v>162</v>
      </c>
      <c r="D315" s="9" t="s">
        <v>192</v>
      </c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AD51"/>
  <sheetViews>
    <sheetView workbookViewId="0"/>
  </sheetViews>
  <sheetFormatPr defaultRowHeight="14.5" x14ac:dyDescent="0.35"/>
  <cols>
    <col min="1" max="1" width="52" customWidth="1"/>
    <col min="2" max="2" width="21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5326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94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938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1394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220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7536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3728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13816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1884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444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200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968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969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5327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270</v>
      </c>
      <c r="C22" s="5" t="s">
        <v>5328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233</v>
      </c>
      <c r="C23" s="5" t="s">
        <v>5329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267</v>
      </c>
      <c r="C24" s="5" t="s">
        <v>5330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267</v>
      </c>
      <c r="C25" s="5" t="s">
        <v>5331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5</v>
      </c>
      <c r="B26" s="5" t="s">
        <v>274</v>
      </c>
      <c r="C26" s="5" t="s">
        <v>5332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5</v>
      </c>
      <c r="B27" s="5" t="s">
        <v>274</v>
      </c>
      <c r="C27" s="5" t="s">
        <v>5333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267</v>
      </c>
      <c r="C28" s="5" t="s">
        <v>5334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267</v>
      </c>
      <c r="C29" s="5" t="s">
        <v>5335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267</v>
      </c>
      <c r="C30" s="5" t="s">
        <v>5336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267</v>
      </c>
      <c r="C31" s="5" t="s">
        <v>5337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9">
        <v>21</v>
      </c>
      <c r="B32" s="9" t="s">
        <v>255</v>
      </c>
      <c r="C32" s="9" t="s">
        <v>162</v>
      </c>
      <c r="D32" s="9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16</v>
      </c>
      <c r="B33" s="5" t="s">
        <v>5338</v>
      </c>
      <c r="C33" s="5" t="s">
        <v>164</v>
      </c>
      <c r="D33" s="5" t="s">
        <v>165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4</v>
      </c>
      <c r="B34" s="5" t="s">
        <v>264</v>
      </c>
      <c r="C34" s="5" t="s">
        <v>167</v>
      </c>
      <c r="D34" s="5" t="s">
        <v>165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267</v>
      </c>
      <c r="C35" s="5" t="s">
        <v>250</v>
      </c>
      <c r="D35" s="5" t="s">
        <v>165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9">
        <v>21</v>
      </c>
      <c r="B36" s="9" t="s">
        <v>178</v>
      </c>
      <c r="C36" s="9" t="s">
        <v>162</v>
      </c>
      <c r="D36" s="9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267</v>
      </c>
      <c r="C37" s="5" t="s">
        <v>170</v>
      </c>
      <c r="D37" s="5" t="s">
        <v>171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5</v>
      </c>
      <c r="B38" s="5" t="s">
        <v>274</v>
      </c>
      <c r="C38" s="5" t="s">
        <v>173</v>
      </c>
      <c r="D38" s="5" t="s">
        <v>171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270</v>
      </c>
      <c r="C39" s="5" t="s">
        <v>175</v>
      </c>
      <c r="D39" s="5" t="s">
        <v>171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13</v>
      </c>
      <c r="B40" s="5" t="s">
        <v>280</v>
      </c>
      <c r="C40" s="5" t="s">
        <v>177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9">
        <v>21</v>
      </c>
      <c r="B41" s="9" t="s">
        <v>255</v>
      </c>
      <c r="C41" s="9" t="s">
        <v>162</v>
      </c>
      <c r="D41" s="9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9</v>
      </c>
      <c r="B42" s="5" t="s">
        <v>252</v>
      </c>
      <c r="C42" s="5" t="s">
        <v>180</v>
      </c>
      <c r="D42" s="5" t="s">
        <v>181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6</v>
      </c>
      <c r="B43" s="5" t="s">
        <v>254</v>
      </c>
      <c r="C43" s="5" t="s">
        <v>183</v>
      </c>
      <c r="D43" s="5" t="s">
        <v>181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2</v>
      </c>
      <c r="B44" s="5" t="s">
        <v>270</v>
      </c>
      <c r="C44" s="5" t="s">
        <v>185</v>
      </c>
      <c r="D44" s="5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3</v>
      </c>
      <c r="B45" s="5" t="s">
        <v>233</v>
      </c>
      <c r="C45" s="5" t="s">
        <v>186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267</v>
      </c>
      <c r="C46" s="5" t="s">
        <v>187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0</v>
      </c>
      <c r="B47" s="5" t="s">
        <v>188</v>
      </c>
      <c r="C47" s="5" t="s">
        <v>189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9">
        <v>21</v>
      </c>
      <c r="B48" s="9" t="s">
        <v>178</v>
      </c>
      <c r="C48" s="9" t="s">
        <v>162</v>
      </c>
      <c r="D48" s="9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15</v>
      </c>
      <c r="B49" s="5" t="s">
        <v>3121</v>
      </c>
      <c r="C49" s="5" t="s">
        <v>191</v>
      </c>
      <c r="D49" s="5" t="s">
        <v>192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6</v>
      </c>
      <c r="B50" s="5" t="s">
        <v>254</v>
      </c>
      <c r="C50" s="5" t="s">
        <v>194</v>
      </c>
      <c r="D50" s="5" t="s">
        <v>192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9">
        <v>21</v>
      </c>
      <c r="B51" s="9" t="s">
        <v>178</v>
      </c>
      <c r="C51" s="9" t="s">
        <v>162</v>
      </c>
      <c r="D51" s="9" t="s">
        <v>192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AD53"/>
  <sheetViews>
    <sheetView workbookViewId="0"/>
  </sheetViews>
  <sheetFormatPr defaultRowHeight="14.5" x14ac:dyDescent="0.35"/>
  <cols>
    <col min="1" max="1" width="52" customWidth="1"/>
    <col min="2" max="2" width="21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5339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95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22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656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790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191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7452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2971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12059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1863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1056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444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5340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786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3480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1374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5341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1227</v>
      </c>
      <c r="C22" s="5" t="s">
        <v>5342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1227</v>
      </c>
      <c r="C23" s="5" t="s">
        <v>5343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1227</v>
      </c>
      <c r="C24" s="5" t="s">
        <v>5344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3</v>
      </c>
      <c r="B25" s="5" t="s">
        <v>1229</v>
      </c>
      <c r="C25" s="5" t="s">
        <v>5345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794</v>
      </c>
      <c r="C26" s="5" t="s">
        <v>5346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1229</v>
      </c>
      <c r="C27" s="5" t="s">
        <v>5347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3</v>
      </c>
      <c r="B28" s="5" t="s">
        <v>1229</v>
      </c>
      <c r="C28" s="5" t="s">
        <v>5348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4</v>
      </c>
      <c r="B29" s="5" t="s">
        <v>800</v>
      </c>
      <c r="C29" s="5" t="s">
        <v>5349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794</v>
      </c>
      <c r="C30" s="5" t="s">
        <v>5350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1227</v>
      </c>
      <c r="C31" s="5" t="s">
        <v>5351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1227</v>
      </c>
      <c r="C32" s="5" t="s">
        <v>5352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9">
        <v>22</v>
      </c>
      <c r="B33" s="9" t="s">
        <v>1698</v>
      </c>
      <c r="C33" s="9" t="s">
        <v>162</v>
      </c>
      <c r="D33" s="9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13</v>
      </c>
      <c r="B34" s="5" t="s">
        <v>1242</v>
      </c>
      <c r="C34" s="5" t="s">
        <v>164</v>
      </c>
      <c r="D34" s="5" t="s">
        <v>165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3</v>
      </c>
      <c r="B35" s="5" t="s">
        <v>1229</v>
      </c>
      <c r="C35" s="5" t="s">
        <v>167</v>
      </c>
      <c r="D35" s="5" t="s">
        <v>165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1227</v>
      </c>
      <c r="C36" s="5" t="s">
        <v>250</v>
      </c>
      <c r="D36" s="5" t="s">
        <v>165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5</v>
      </c>
      <c r="B37" s="5" t="s">
        <v>1234</v>
      </c>
      <c r="C37" s="5" t="s">
        <v>277</v>
      </c>
      <c r="D37" s="5" t="s">
        <v>165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9">
        <v>22</v>
      </c>
      <c r="B38" s="9" t="s">
        <v>169</v>
      </c>
      <c r="C38" s="9" t="s">
        <v>162</v>
      </c>
      <c r="D38" s="9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1227</v>
      </c>
      <c r="C39" s="5" t="s">
        <v>170</v>
      </c>
      <c r="D39" s="5" t="s">
        <v>171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6</v>
      </c>
      <c r="B40" s="5" t="s">
        <v>3896</v>
      </c>
      <c r="C40" s="5" t="s">
        <v>173</v>
      </c>
      <c r="D40" s="5" t="s">
        <v>171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3</v>
      </c>
      <c r="B41" s="5" t="s">
        <v>1229</v>
      </c>
      <c r="C41" s="5" t="s">
        <v>175</v>
      </c>
      <c r="D41" s="5" t="s">
        <v>171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12</v>
      </c>
      <c r="B42" s="5" t="s">
        <v>1241</v>
      </c>
      <c r="C42" s="5" t="s">
        <v>177</v>
      </c>
      <c r="D42" s="5" t="s">
        <v>171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9">
        <v>22</v>
      </c>
      <c r="B43" s="9" t="s">
        <v>169</v>
      </c>
      <c r="C43" s="9" t="s">
        <v>162</v>
      </c>
      <c r="D43" s="9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13</v>
      </c>
      <c r="B44" s="5" t="s">
        <v>1242</v>
      </c>
      <c r="C44" s="5" t="s">
        <v>180</v>
      </c>
      <c r="D44" s="5" t="s">
        <v>181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4</v>
      </c>
      <c r="B45" s="5" t="s">
        <v>800</v>
      </c>
      <c r="C45" s="5" t="s">
        <v>183</v>
      </c>
      <c r="D45" s="5" t="s">
        <v>181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2</v>
      </c>
      <c r="B46" s="5" t="s">
        <v>794</v>
      </c>
      <c r="C46" s="5" t="s">
        <v>185</v>
      </c>
      <c r="D46" s="5" t="s">
        <v>181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1227</v>
      </c>
      <c r="C47" s="5" t="s">
        <v>186</v>
      </c>
      <c r="D47" s="5" t="s">
        <v>181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0</v>
      </c>
      <c r="B48" s="5" t="s">
        <v>188</v>
      </c>
      <c r="C48" s="5" t="s">
        <v>187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2</v>
      </c>
      <c r="B49" s="5" t="s">
        <v>794</v>
      </c>
      <c r="C49" s="5" t="s">
        <v>189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9">
        <v>22</v>
      </c>
      <c r="B50" s="9" t="s">
        <v>178</v>
      </c>
      <c r="C50" s="9" t="s">
        <v>162</v>
      </c>
      <c r="D50" s="9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18</v>
      </c>
      <c r="B51" s="5" t="s">
        <v>806</v>
      </c>
      <c r="C51" s="5" t="s">
        <v>191</v>
      </c>
      <c r="D51" s="5" t="s">
        <v>192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4</v>
      </c>
      <c r="B52" s="5" t="s">
        <v>800</v>
      </c>
      <c r="C52" s="5" t="s">
        <v>194</v>
      </c>
      <c r="D52" s="5" t="s">
        <v>192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9">
        <v>22</v>
      </c>
      <c r="B53" s="9" t="s">
        <v>178</v>
      </c>
      <c r="C53" s="9" t="s">
        <v>162</v>
      </c>
      <c r="D53" s="9" t="s">
        <v>192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AD70"/>
  <sheetViews>
    <sheetView workbookViewId="0"/>
  </sheetViews>
  <sheetFormatPr defaultRowHeight="14.5" x14ac:dyDescent="0.35"/>
  <cols>
    <col min="1" max="1" width="61" customWidth="1"/>
    <col min="2" max="2" width="30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5353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96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85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1154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1239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241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8698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3896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15228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2174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259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259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3478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3479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286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287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5354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824</v>
      </c>
      <c r="C22" s="5" t="s">
        <v>1333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3</v>
      </c>
      <c r="B23" s="5" t="s">
        <v>5355</v>
      </c>
      <c r="C23" s="5" t="s">
        <v>5356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824</v>
      </c>
      <c r="C24" s="5" t="s">
        <v>5357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824</v>
      </c>
      <c r="C25" s="5" t="s">
        <v>5358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306</v>
      </c>
      <c r="C26" s="5" t="s">
        <v>5359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824</v>
      </c>
      <c r="C27" s="5" t="s">
        <v>5360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4</v>
      </c>
      <c r="B28" s="5" t="s">
        <v>5361</v>
      </c>
      <c r="C28" s="5" t="s">
        <v>5362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2</v>
      </c>
      <c r="B29" s="5" t="s">
        <v>306</v>
      </c>
      <c r="C29" s="5" t="s">
        <v>5363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824</v>
      </c>
      <c r="C30" s="5" t="s">
        <v>5364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306</v>
      </c>
      <c r="C31" s="5" t="s">
        <v>5365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2</v>
      </c>
      <c r="B32" s="5" t="s">
        <v>306</v>
      </c>
      <c r="C32" s="5" t="s">
        <v>4738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824</v>
      </c>
      <c r="C33" s="5" t="s">
        <v>5366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824</v>
      </c>
      <c r="C34" s="5" t="s">
        <v>5367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306</v>
      </c>
      <c r="C35" s="5" t="s">
        <v>5368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5</v>
      </c>
      <c r="B36" s="5" t="s">
        <v>1858</v>
      </c>
      <c r="C36" s="5" t="s">
        <v>5369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306</v>
      </c>
      <c r="C37" s="5" t="s">
        <v>5370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8</v>
      </c>
      <c r="B38" s="5" t="s">
        <v>5371</v>
      </c>
      <c r="C38" s="5" t="s">
        <v>5372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10</v>
      </c>
      <c r="B39" s="5" t="s">
        <v>5373</v>
      </c>
      <c r="C39" s="5" t="s">
        <v>3791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4</v>
      </c>
      <c r="B40" s="5" t="s">
        <v>5361</v>
      </c>
      <c r="C40" s="5" t="s">
        <v>5374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11</v>
      </c>
      <c r="B41" s="5" t="s">
        <v>5375</v>
      </c>
      <c r="C41" s="5" t="s">
        <v>5376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5</v>
      </c>
      <c r="B42" s="5" t="s">
        <v>1858</v>
      </c>
      <c r="C42" s="5" t="s">
        <v>5377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824</v>
      </c>
      <c r="C43" s="5" t="s">
        <v>5378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824</v>
      </c>
      <c r="C44" s="5" t="s">
        <v>5379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3</v>
      </c>
      <c r="B45" s="5" t="s">
        <v>5355</v>
      </c>
      <c r="C45" s="5" t="s">
        <v>5380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824</v>
      </c>
      <c r="C46" s="5" t="s">
        <v>5381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3</v>
      </c>
      <c r="B47" s="5" t="s">
        <v>5355</v>
      </c>
      <c r="C47" s="5" t="s">
        <v>5382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4</v>
      </c>
      <c r="B48" s="5" t="s">
        <v>5361</v>
      </c>
      <c r="C48" s="5" t="s">
        <v>5383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3</v>
      </c>
      <c r="B49" s="5" t="s">
        <v>5355</v>
      </c>
      <c r="C49" s="5" t="s">
        <v>5384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9">
        <v>85</v>
      </c>
      <c r="B50" s="9" t="s">
        <v>248</v>
      </c>
      <c r="C50" s="9" t="s">
        <v>162</v>
      </c>
      <c r="D50" s="9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70</v>
      </c>
      <c r="B51" s="5" t="s">
        <v>5385</v>
      </c>
      <c r="C51" s="5" t="s">
        <v>164</v>
      </c>
      <c r="D51" s="5" t="s">
        <v>165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5</v>
      </c>
      <c r="B52" s="5" t="s">
        <v>1858</v>
      </c>
      <c r="C52" s="5" t="s">
        <v>167</v>
      </c>
      <c r="D52" s="5" t="s">
        <v>165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8</v>
      </c>
      <c r="B53" s="5" t="s">
        <v>5371</v>
      </c>
      <c r="C53" s="5" t="s">
        <v>168</v>
      </c>
      <c r="D53" s="5" t="s">
        <v>165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2</v>
      </c>
      <c r="B54" s="5" t="s">
        <v>306</v>
      </c>
      <c r="C54" s="5" t="s">
        <v>250</v>
      </c>
      <c r="D54" s="5" t="s">
        <v>165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9">
        <v>85</v>
      </c>
      <c r="B55" s="9" t="s">
        <v>255</v>
      </c>
      <c r="C55" s="9" t="s">
        <v>162</v>
      </c>
      <c r="D55" s="9" t="s">
        <v>165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7</v>
      </c>
      <c r="B56" s="5" t="s">
        <v>5386</v>
      </c>
      <c r="C56" s="5" t="s">
        <v>170</v>
      </c>
      <c r="D56" s="5" t="s">
        <v>171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28</v>
      </c>
      <c r="B57" s="5" t="s">
        <v>5387</v>
      </c>
      <c r="C57" s="5" t="s">
        <v>173</v>
      </c>
      <c r="D57" s="5" t="s">
        <v>171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14</v>
      </c>
      <c r="B58" s="5" t="s">
        <v>5388</v>
      </c>
      <c r="C58" s="5" t="s">
        <v>175</v>
      </c>
      <c r="D58" s="5" t="s">
        <v>171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36</v>
      </c>
      <c r="B59" s="5" t="s">
        <v>5389</v>
      </c>
      <c r="C59" s="5" t="s">
        <v>177</v>
      </c>
      <c r="D59" s="5" t="s">
        <v>171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9">
        <v>85</v>
      </c>
      <c r="B60" s="9" t="s">
        <v>178</v>
      </c>
      <c r="C60" s="9" t="s">
        <v>162</v>
      </c>
      <c r="D60" s="9" t="s">
        <v>171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53</v>
      </c>
      <c r="B61" s="5" t="s">
        <v>5390</v>
      </c>
      <c r="C61" s="5" t="s">
        <v>180</v>
      </c>
      <c r="D61" s="5" t="s">
        <v>181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13</v>
      </c>
      <c r="B62" s="5" t="s">
        <v>5391</v>
      </c>
      <c r="C62" s="5" t="s">
        <v>183</v>
      </c>
      <c r="D62" s="5" t="s">
        <v>181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9</v>
      </c>
      <c r="B63" s="5" t="s">
        <v>5392</v>
      </c>
      <c r="C63" s="5" t="s">
        <v>185</v>
      </c>
      <c r="D63" s="5" t="s">
        <v>181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6</v>
      </c>
      <c r="B64" s="5" t="s">
        <v>5393</v>
      </c>
      <c r="C64" s="5" t="s">
        <v>186</v>
      </c>
      <c r="D64" s="5" t="s">
        <v>181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4</v>
      </c>
      <c r="B65" s="5" t="s">
        <v>5361</v>
      </c>
      <c r="C65" s="5" t="s">
        <v>187</v>
      </c>
      <c r="D65" s="5" t="s">
        <v>181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0</v>
      </c>
      <c r="B66" s="5" t="s">
        <v>188</v>
      </c>
      <c r="C66" s="5" t="s">
        <v>189</v>
      </c>
      <c r="D66" s="5" t="s">
        <v>181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9">
        <v>85</v>
      </c>
      <c r="B67" s="9" t="s">
        <v>178</v>
      </c>
      <c r="C67" s="9" t="s">
        <v>162</v>
      </c>
      <c r="D67" s="9" t="s">
        <v>181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57</v>
      </c>
      <c r="B68" s="5" t="s">
        <v>5394</v>
      </c>
      <c r="C68" s="5" t="s">
        <v>191</v>
      </c>
      <c r="D68" s="5" t="s">
        <v>192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28</v>
      </c>
      <c r="B69" s="5" t="s">
        <v>5387</v>
      </c>
      <c r="C69" s="5" t="s">
        <v>194</v>
      </c>
      <c r="D69" s="5" t="s">
        <v>192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9">
        <v>85</v>
      </c>
      <c r="B70" s="9" t="s">
        <v>178</v>
      </c>
      <c r="C70" s="9" t="s">
        <v>162</v>
      </c>
      <c r="D70" s="9" t="s">
        <v>192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AD77"/>
  <sheetViews>
    <sheetView workbookViewId="0"/>
  </sheetViews>
  <sheetFormatPr defaultRowHeight="14.5" x14ac:dyDescent="0.35"/>
  <cols>
    <col min="1" max="1" width="60" customWidth="1"/>
    <col min="2" max="2" width="29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5395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97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92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1421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1407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262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7082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4927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15099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1771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445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1965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5396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5397</v>
      </c>
      <c r="C22" s="5" t="s">
        <v>5398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2</v>
      </c>
      <c r="B23" s="5" t="s">
        <v>2886</v>
      </c>
      <c r="C23" s="5" t="s">
        <v>5399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5</v>
      </c>
      <c r="B24" s="5" t="s">
        <v>5400</v>
      </c>
      <c r="C24" s="5" t="s">
        <v>5401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3</v>
      </c>
      <c r="B25" s="5" t="s">
        <v>5402</v>
      </c>
      <c r="C25" s="5" t="s">
        <v>5403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5397</v>
      </c>
      <c r="C26" s="5" t="s">
        <v>5404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3</v>
      </c>
      <c r="B27" s="5" t="s">
        <v>5402</v>
      </c>
      <c r="C27" s="5" t="s">
        <v>5405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6</v>
      </c>
      <c r="B28" s="5" t="s">
        <v>5406</v>
      </c>
      <c r="C28" s="5" t="s">
        <v>4894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6</v>
      </c>
      <c r="B29" s="5" t="s">
        <v>5406</v>
      </c>
      <c r="C29" s="5" t="s">
        <v>5407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1</v>
      </c>
      <c r="B30" s="5" t="s">
        <v>5397</v>
      </c>
      <c r="C30" s="5" t="s">
        <v>5408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2</v>
      </c>
      <c r="B31" s="5" t="s">
        <v>2886</v>
      </c>
      <c r="C31" s="5" t="s">
        <v>5409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3</v>
      </c>
      <c r="B32" s="5" t="s">
        <v>5402</v>
      </c>
      <c r="C32" s="5" t="s">
        <v>5410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2</v>
      </c>
      <c r="B33" s="5" t="s">
        <v>2886</v>
      </c>
      <c r="C33" s="5" t="s">
        <v>5411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4</v>
      </c>
      <c r="B34" s="5" t="s">
        <v>1459</v>
      </c>
      <c r="C34" s="5" t="s">
        <v>5412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3</v>
      </c>
      <c r="B35" s="5" t="s">
        <v>5402</v>
      </c>
      <c r="C35" s="5" t="s">
        <v>5413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5</v>
      </c>
      <c r="B36" s="5" t="s">
        <v>5400</v>
      </c>
      <c r="C36" s="5" t="s">
        <v>5414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2886</v>
      </c>
      <c r="C37" s="5" t="s">
        <v>5415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</v>
      </c>
      <c r="B38" s="5" t="s">
        <v>2886</v>
      </c>
      <c r="C38" s="5" t="s">
        <v>5416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3</v>
      </c>
      <c r="B39" s="5" t="s">
        <v>5402</v>
      </c>
      <c r="C39" s="5" t="s">
        <v>5417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2886</v>
      </c>
      <c r="C40" s="5" t="s">
        <v>5418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2886</v>
      </c>
      <c r="C41" s="5" t="s">
        <v>5419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4</v>
      </c>
      <c r="B42" s="5" t="s">
        <v>1459</v>
      </c>
      <c r="C42" s="5" t="s">
        <v>5420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2</v>
      </c>
      <c r="B43" s="5" t="s">
        <v>2886</v>
      </c>
      <c r="C43" s="5" t="s">
        <v>5421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4</v>
      </c>
      <c r="B44" s="5" t="s">
        <v>1459</v>
      </c>
      <c r="C44" s="5" t="s">
        <v>5422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5397</v>
      </c>
      <c r="C45" s="5" t="s">
        <v>5423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5</v>
      </c>
      <c r="B46" s="5" t="s">
        <v>5400</v>
      </c>
      <c r="C46" s="5" t="s">
        <v>5424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5397</v>
      </c>
      <c r="C47" s="5" t="s">
        <v>5425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5</v>
      </c>
      <c r="B48" s="5" t="s">
        <v>5400</v>
      </c>
      <c r="C48" s="5" t="s">
        <v>5426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3</v>
      </c>
      <c r="B49" s="5" t="s">
        <v>5402</v>
      </c>
      <c r="C49" s="5" t="s">
        <v>5427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5397</v>
      </c>
      <c r="C50" s="5" t="s">
        <v>5428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5397</v>
      </c>
      <c r="C51" s="5" t="s">
        <v>5429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2</v>
      </c>
      <c r="B52" s="5" t="s">
        <v>2886</v>
      </c>
      <c r="C52" s="5" t="s">
        <v>5430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</v>
      </c>
      <c r="B53" s="5" t="s">
        <v>5397</v>
      </c>
      <c r="C53" s="5" t="s">
        <v>5431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4</v>
      </c>
      <c r="B54" s="5" t="s">
        <v>1459</v>
      </c>
      <c r="C54" s="5" t="s">
        <v>5432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9">
        <v>92</v>
      </c>
      <c r="B55" s="9" t="s">
        <v>390</v>
      </c>
      <c r="C55" s="9" t="s">
        <v>162</v>
      </c>
      <c r="D55" s="9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84</v>
      </c>
      <c r="B56" s="5" t="s">
        <v>5433</v>
      </c>
      <c r="C56" s="5" t="s">
        <v>164</v>
      </c>
      <c r="D56" s="5" t="s">
        <v>165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5397</v>
      </c>
      <c r="C57" s="5" t="s">
        <v>166</v>
      </c>
      <c r="D57" s="5" t="s">
        <v>165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</v>
      </c>
      <c r="B58" s="5" t="s">
        <v>5397</v>
      </c>
      <c r="C58" s="5" t="s">
        <v>167</v>
      </c>
      <c r="D58" s="5" t="s">
        <v>165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</v>
      </c>
      <c r="B59" s="5" t="s">
        <v>5397</v>
      </c>
      <c r="C59" s="5" t="s">
        <v>168</v>
      </c>
      <c r="D59" s="5" t="s">
        <v>165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1</v>
      </c>
      <c r="B60" s="5" t="s">
        <v>5397</v>
      </c>
      <c r="C60" s="5" t="s">
        <v>3815</v>
      </c>
      <c r="D60" s="5" t="s">
        <v>165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4</v>
      </c>
      <c r="B61" s="5" t="s">
        <v>1459</v>
      </c>
      <c r="C61" s="5" t="s">
        <v>250</v>
      </c>
      <c r="D61" s="5" t="s">
        <v>165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9">
        <v>92</v>
      </c>
      <c r="B62" s="9" t="s">
        <v>169</v>
      </c>
      <c r="C62" s="9" t="s">
        <v>162</v>
      </c>
      <c r="D62" s="9" t="s">
        <v>165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3</v>
      </c>
      <c r="B63" s="5" t="s">
        <v>5402</v>
      </c>
      <c r="C63" s="5" t="s">
        <v>170</v>
      </c>
      <c r="D63" s="5" t="s">
        <v>171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25</v>
      </c>
      <c r="B64" s="5" t="s">
        <v>5434</v>
      </c>
      <c r="C64" s="5" t="s">
        <v>173</v>
      </c>
      <c r="D64" s="5" t="s">
        <v>171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22</v>
      </c>
      <c r="B65" s="5" t="s">
        <v>5435</v>
      </c>
      <c r="C65" s="5" t="s">
        <v>175</v>
      </c>
      <c r="D65" s="5" t="s">
        <v>171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42</v>
      </c>
      <c r="B66" s="5" t="s">
        <v>5436</v>
      </c>
      <c r="C66" s="5" t="s">
        <v>177</v>
      </c>
      <c r="D66" s="5" t="s">
        <v>171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9">
        <v>92</v>
      </c>
      <c r="B67" s="9" t="s">
        <v>255</v>
      </c>
      <c r="C67" s="9" t="s">
        <v>162</v>
      </c>
      <c r="D67" s="9" t="s">
        <v>171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32</v>
      </c>
      <c r="B68" s="5" t="s">
        <v>2966</v>
      </c>
      <c r="C68" s="5" t="s">
        <v>180</v>
      </c>
      <c r="D68" s="5" t="s">
        <v>181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35</v>
      </c>
      <c r="B69" s="5" t="s">
        <v>5437</v>
      </c>
      <c r="C69" s="5" t="s">
        <v>183</v>
      </c>
      <c r="D69" s="5" t="s">
        <v>181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14</v>
      </c>
      <c r="B70" s="5" t="s">
        <v>2967</v>
      </c>
      <c r="C70" s="5" t="s">
        <v>185</v>
      </c>
      <c r="D70" s="5" t="s">
        <v>181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5</v>
      </c>
      <c r="B71" s="5" t="s">
        <v>5400</v>
      </c>
      <c r="C71" s="5" t="s">
        <v>186</v>
      </c>
      <c r="D71" s="5" t="s">
        <v>181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4</v>
      </c>
      <c r="B72" s="5" t="s">
        <v>1459</v>
      </c>
      <c r="C72" s="5" t="s">
        <v>187</v>
      </c>
      <c r="D72" s="5" t="s">
        <v>181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2</v>
      </c>
      <c r="B73" s="5" t="s">
        <v>2886</v>
      </c>
      <c r="C73" s="5" t="s">
        <v>189</v>
      </c>
      <c r="D73" s="5" t="s">
        <v>181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9">
        <v>92</v>
      </c>
      <c r="B74" s="9" t="s">
        <v>255</v>
      </c>
      <c r="C74" s="9" t="s">
        <v>162</v>
      </c>
      <c r="D74" s="9" t="s">
        <v>181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52</v>
      </c>
      <c r="B75" s="5" t="s">
        <v>5438</v>
      </c>
      <c r="C75" s="5" t="s">
        <v>191</v>
      </c>
      <c r="D75" s="5" t="s">
        <v>192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40</v>
      </c>
      <c r="B76" s="5" t="s">
        <v>5439</v>
      </c>
      <c r="C76" s="5" t="s">
        <v>194</v>
      </c>
      <c r="D76" s="5" t="s">
        <v>192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9">
        <v>92</v>
      </c>
      <c r="B77" s="9" t="s">
        <v>178</v>
      </c>
      <c r="C77" s="9" t="s">
        <v>162</v>
      </c>
      <c r="D77" s="9" t="s">
        <v>192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AD71"/>
  <sheetViews>
    <sheetView workbookViewId="0"/>
  </sheetViews>
  <sheetFormatPr defaultRowHeight="14.5" x14ac:dyDescent="0.35"/>
  <cols>
    <col min="1" max="1" width="54" customWidth="1"/>
    <col min="2" max="2" width="23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5440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98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70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1209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1561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262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6455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4787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14274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1614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116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1663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1731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126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116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5441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227</v>
      </c>
      <c r="C22" s="5" t="s">
        <v>5442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486</v>
      </c>
      <c r="C23" s="5" t="s">
        <v>5443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486</v>
      </c>
      <c r="C24" s="5" t="s">
        <v>5444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2</v>
      </c>
      <c r="B25" s="5" t="s">
        <v>227</v>
      </c>
      <c r="C25" s="5" t="s">
        <v>5445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486</v>
      </c>
      <c r="C26" s="5" t="s">
        <v>5446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5</v>
      </c>
      <c r="B27" s="5" t="s">
        <v>1715</v>
      </c>
      <c r="C27" s="5" t="s">
        <v>5447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5</v>
      </c>
      <c r="B28" s="5" t="s">
        <v>1715</v>
      </c>
      <c r="C28" s="5" t="s">
        <v>5448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3</v>
      </c>
      <c r="B29" s="5" t="s">
        <v>5449</v>
      </c>
      <c r="C29" s="5" t="s">
        <v>5450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5</v>
      </c>
      <c r="B30" s="5" t="s">
        <v>1715</v>
      </c>
      <c r="C30" s="5" t="s">
        <v>5451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8</v>
      </c>
      <c r="B31" s="5" t="s">
        <v>240</v>
      </c>
      <c r="C31" s="5" t="s">
        <v>5452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3</v>
      </c>
      <c r="B32" s="5" t="s">
        <v>5449</v>
      </c>
      <c r="C32" s="5" t="s">
        <v>5453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486</v>
      </c>
      <c r="C33" s="5" t="s">
        <v>5454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4</v>
      </c>
      <c r="B34" s="5" t="s">
        <v>238</v>
      </c>
      <c r="C34" s="5" t="s">
        <v>5455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2</v>
      </c>
      <c r="B35" s="5" t="s">
        <v>227</v>
      </c>
      <c r="C35" s="5" t="s">
        <v>5456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486</v>
      </c>
      <c r="C36" s="5" t="s">
        <v>5457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1</v>
      </c>
      <c r="B37" s="5" t="s">
        <v>486</v>
      </c>
      <c r="C37" s="5" t="s">
        <v>5458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4</v>
      </c>
      <c r="B38" s="5" t="s">
        <v>238</v>
      </c>
      <c r="C38" s="5" t="s">
        <v>5459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486</v>
      </c>
      <c r="C39" s="5" t="s">
        <v>5460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3</v>
      </c>
      <c r="B40" s="5" t="s">
        <v>5449</v>
      </c>
      <c r="C40" s="5" t="s">
        <v>5461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227</v>
      </c>
      <c r="C41" s="5" t="s">
        <v>5462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2</v>
      </c>
      <c r="B42" s="5" t="s">
        <v>227</v>
      </c>
      <c r="C42" s="5" t="s">
        <v>5463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486</v>
      </c>
      <c r="C43" s="5" t="s">
        <v>5464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486</v>
      </c>
      <c r="C44" s="5" t="s">
        <v>5465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4</v>
      </c>
      <c r="B45" s="5" t="s">
        <v>238</v>
      </c>
      <c r="C45" s="5" t="s">
        <v>5466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486</v>
      </c>
      <c r="C46" s="5" t="s">
        <v>5467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4</v>
      </c>
      <c r="B47" s="5" t="s">
        <v>238</v>
      </c>
      <c r="C47" s="5" t="s">
        <v>5468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</v>
      </c>
      <c r="B48" s="5" t="s">
        <v>486</v>
      </c>
      <c r="C48" s="5" t="s">
        <v>5469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486</v>
      </c>
      <c r="C49" s="5" t="s">
        <v>3344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9">
        <v>70</v>
      </c>
      <c r="B50" s="9" t="s">
        <v>248</v>
      </c>
      <c r="C50" s="9" t="s">
        <v>162</v>
      </c>
      <c r="D50" s="9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66</v>
      </c>
      <c r="B51" s="5" t="s">
        <v>5470</v>
      </c>
      <c r="C51" s="5" t="s">
        <v>164</v>
      </c>
      <c r="D51" s="5" t="s">
        <v>165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486</v>
      </c>
      <c r="C52" s="5" t="s">
        <v>166</v>
      </c>
      <c r="D52" s="5" t="s">
        <v>165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</v>
      </c>
      <c r="B53" s="5" t="s">
        <v>486</v>
      </c>
      <c r="C53" s="5" t="s">
        <v>168</v>
      </c>
      <c r="D53" s="5" t="s">
        <v>165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1</v>
      </c>
      <c r="B54" s="5" t="s">
        <v>486</v>
      </c>
      <c r="C54" s="5" t="s">
        <v>250</v>
      </c>
      <c r="D54" s="5" t="s">
        <v>165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486</v>
      </c>
      <c r="C55" s="5" t="s">
        <v>277</v>
      </c>
      <c r="D55" s="5" t="s">
        <v>165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9">
        <v>70</v>
      </c>
      <c r="B56" s="9" t="s">
        <v>169</v>
      </c>
      <c r="C56" s="9" t="s">
        <v>162</v>
      </c>
      <c r="D56" s="9" t="s">
        <v>165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2</v>
      </c>
      <c r="B57" s="5" t="s">
        <v>227</v>
      </c>
      <c r="C57" s="5" t="s">
        <v>170</v>
      </c>
      <c r="D57" s="5" t="s">
        <v>171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26</v>
      </c>
      <c r="B58" s="5" t="s">
        <v>4888</v>
      </c>
      <c r="C58" s="5" t="s">
        <v>173</v>
      </c>
      <c r="D58" s="5" t="s">
        <v>171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20</v>
      </c>
      <c r="B59" s="5" t="s">
        <v>254</v>
      </c>
      <c r="C59" s="5" t="s">
        <v>175</v>
      </c>
      <c r="D59" s="5" t="s">
        <v>171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22</v>
      </c>
      <c r="B60" s="5" t="s">
        <v>251</v>
      </c>
      <c r="C60" s="5" t="s">
        <v>177</v>
      </c>
      <c r="D60" s="5" t="s">
        <v>171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9">
        <v>70</v>
      </c>
      <c r="B61" s="9" t="s">
        <v>178</v>
      </c>
      <c r="C61" s="9" t="s">
        <v>162</v>
      </c>
      <c r="D61" s="9" t="s">
        <v>171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34</v>
      </c>
      <c r="B62" s="5" t="s">
        <v>5471</v>
      </c>
      <c r="C62" s="5" t="s">
        <v>180</v>
      </c>
      <c r="D62" s="5" t="s">
        <v>181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20</v>
      </c>
      <c r="B63" s="5" t="s">
        <v>254</v>
      </c>
      <c r="C63" s="5" t="s">
        <v>183</v>
      </c>
      <c r="D63" s="5" t="s">
        <v>181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11</v>
      </c>
      <c r="B64" s="5" t="s">
        <v>5472</v>
      </c>
      <c r="C64" s="5" t="s">
        <v>185</v>
      </c>
      <c r="D64" s="5" t="s">
        <v>181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3</v>
      </c>
      <c r="B65" s="5" t="s">
        <v>5449</v>
      </c>
      <c r="C65" s="5" t="s">
        <v>186</v>
      </c>
      <c r="D65" s="5" t="s">
        <v>181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0</v>
      </c>
      <c r="B66" s="5" t="s">
        <v>188</v>
      </c>
      <c r="C66" s="5" t="s">
        <v>187</v>
      </c>
      <c r="D66" s="5" t="s">
        <v>181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2</v>
      </c>
      <c r="B67" s="5" t="s">
        <v>227</v>
      </c>
      <c r="C67" s="5" t="s">
        <v>189</v>
      </c>
      <c r="D67" s="5" t="s">
        <v>181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9">
        <v>70</v>
      </c>
      <c r="B68" s="9" t="s">
        <v>178</v>
      </c>
      <c r="C68" s="9" t="s">
        <v>162</v>
      </c>
      <c r="D68" s="9" t="s">
        <v>181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47</v>
      </c>
      <c r="B69" s="5" t="s">
        <v>5473</v>
      </c>
      <c r="C69" s="5" t="s">
        <v>191</v>
      </c>
      <c r="D69" s="5" t="s">
        <v>192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23</v>
      </c>
      <c r="B70" s="5" t="s">
        <v>5474</v>
      </c>
      <c r="C70" s="5" t="s">
        <v>194</v>
      </c>
      <c r="D70" s="5" t="s">
        <v>192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9">
        <v>70</v>
      </c>
      <c r="B71" s="9" t="s">
        <v>178</v>
      </c>
      <c r="C71" s="9" t="s">
        <v>162</v>
      </c>
      <c r="D71" s="9" t="s">
        <v>192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AD147"/>
  <sheetViews>
    <sheetView workbookViewId="0"/>
  </sheetViews>
  <sheetFormatPr defaultRowHeight="14.5" x14ac:dyDescent="0.35"/>
  <cols>
    <col min="1" max="1" width="55" customWidth="1"/>
    <col min="2" max="2" width="24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5475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99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447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2104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1169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243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9198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5313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18027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2298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116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444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815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261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5476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5477</v>
      </c>
      <c r="C22" s="5" t="s">
        <v>4909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5477</v>
      </c>
      <c r="C23" s="5" t="s">
        <v>1299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10</v>
      </c>
      <c r="B24" s="5" t="s">
        <v>1768</v>
      </c>
      <c r="C24" s="5" t="s">
        <v>5478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8</v>
      </c>
      <c r="B25" s="5" t="s">
        <v>482</v>
      </c>
      <c r="C25" s="5" t="s">
        <v>5479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1</v>
      </c>
      <c r="B26" s="5" t="s">
        <v>5477</v>
      </c>
      <c r="C26" s="5" t="s">
        <v>5480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5477</v>
      </c>
      <c r="C27" s="5" t="s">
        <v>5481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5477</v>
      </c>
      <c r="C28" s="5" t="s">
        <v>5482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5477</v>
      </c>
      <c r="C29" s="5" t="s">
        <v>5483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5</v>
      </c>
      <c r="B30" s="5" t="s">
        <v>1386</v>
      </c>
      <c r="C30" s="5" t="s">
        <v>5484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5477</v>
      </c>
      <c r="C31" s="5" t="s">
        <v>5485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5477</v>
      </c>
      <c r="C32" s="5" t="s">
        <v>5486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4</v>
      </c>
      <c r="B33" s="5" t="s">
        <v>5487</v>
      </c>
      <c r="C33" s="5" t="s">
        <v>5488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6</v>
      </c>
      <c r="B34" s="5" t="s">
        <v>5489</v>
      </c>
      <c r="C34" s="5" t="s">
        <v>5490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3</v>
      </c>
      <c r="B35" s="5" t="s">
        <v>5491</v>
      </c>
      <c r="C35" s="5" t="s">
        <v>5492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4</v>
      </c>
      <c r="B36" s="5" t="s">
        <v>5487</v>
      </c>
      <c r="C36" s="5" t="s">
        <v>5493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6</v>
      </c>
      <c r="B37" s="5" t="s">
        <v>5489</v>
      </c>
      <c r="C37" s="5" t="s">
        <v>5494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3</v>
      </c>
      <c r="B38" s="5" t="s">
        <v>5491</v>
      </c>
      <c r="C38" s="5" t="s">
        <v>5495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7</v>
      </c>
      <c r="B39" s="5" t="s">
        <v>5496</v>
      </c>
      <c r="C39" s="5" t="s">
        <v>5497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5477</v>
      </c>
      <c r="C40" s="5" t="s">
        <v>5498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2</v>
      </c>
      <c r="B41" s="5" t="s">
        <v>5499</v>
      </c>
      <c r="C41" s="5" t="s">
        <v>5500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3</v>
      </c>
      <c r="B42" s="5" t="s">
        <v>5491</v>
      </c>
      <c r="C42" s="5" t="s">
        <v>5501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5</v>
      </c>
      <c r="B43" s="5" t="s">
        <v>1386</v>
      </c>
      <c r="C43" s="5" t="s">
        <v>5502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1</v>
      </c>
      <c r="B44" s="5" t="s">
        <v>5477</v>
      </c>
      <c r="C44" s="5" t="s">
        <v>5503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4</v>
      </c>
      <c r="B45" s="5" t="s">
        <v>5487</v>
      </c>
      <c r="C45" s="5" t="s">
        <v>5504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2</v>
      </c>
      <c r="B46" s="5" t="s">
        <v>5499</v>
      </c>
      <c r="C46" s="5" t="s">
        <v>5505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1</v>
      </c>
      <c r="B47" s="5" t="s">
        <v>5477</v>
      </c>
      <c r="C47" s="5" t="s">
        <v>5506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2</v>
      </c>
      <c r="B48" s="5" t="s">
        <v>5499</v>
      </c>
      <c r="C48" s="5" t="s">
        <v>5507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3</v>
      </c>
      <c r="B49" s="5" t="s">
        <v>5491</v>
      </c>
      <c r="C49" s="5" t="s">
        <v>5508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1</v>
      </c>
      <c r="B50" s="5" t="s">
        <v>5477</v>
      </c>
      <c r="C50" s="5" t="s">
        <v>5509</v>
      </c>
      <c r="D50" s="5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2</v>
      </c>
      <c r="B51" s="5" t="s">
        <v>5499</v>
      </c>
      <c r="C51" s="5" t="s">
        <v>5510</v>
      </c>
      <c r="D51" s="5" t="s">
        <v>134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5477</v>
      </c>
      <c r="C52" s="5" t="s">
        <v>5511</v>
      </c>
      <c r="D52" s="5" t="s">
        <v>134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1</v>
      </c>
      <c r="B53" s="5" t="s">
        <v>5477</v>
      </c>
      <c r="C53" s="5" t="s">
        <v>5512</v>
      </c>
      <c r="D53" s="5" t="s">
        <v>134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4</v>
      </c>
      <c r="B54" s="5" t="s">
        <v>5487</v>
      </c>
      <c r="C54" s="5" t="s">
        <v>5513</v>
      </c>
      <c r="D54" s="5" t="s">
        <v>134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2</v>
      </c>
      <c r="B55" s="5" t="s">
        <v>5499</v>
      </c>
      <c r="C55" s="5" t="s">
        <v>5514</v>
      </c>
      <c r="D55" s="5" t="s">
        <v>134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11</v>
      </c>
      <c r="B56" s="5" t="s">
        <v>5515</v>
      </c>
      <c r="C56" s="5" t="s">
        <v>5516</v>
      </c>
      <c r="D56" s="5" t="s">
        <v>134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12</v>
      </c>
      <c r="B57" s="5" t="s">
        <v>5517</v>
      </c>
      <c r="C57" s="5" t="s">
        <v>5518</v>
      </c>
      <c r="D57" s="5" t="s">
        <v>134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2</v>
      </c>
      <c r="B58" s="5" t="s">
        <v>5499</v>
      </c>
      <c r="C58" s="5" t="s">
        <v>1629</v>
      </c>
      <c r="D58" s="5" t="s">
        <v>134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4</v>
      </c>
      <c r="B59" s="5" t="s">
        <v>5487</v>
      </c>
      <c r="C59" s="5" t="s">
        <v>5519</v>
      </c>
      <c r="D59" s="5" t="s">
        <v>134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5</v>
      </c>
      <c r="B60" s="5" t="s">
        <v>1386</v>
      </c>
      <c r="C60" s="5" t="s">
        <v>5520</v>
      </c>
      <c r="D60" s="5" t="s">
        <v>134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5">
        <v>4</v>
      </c>
      <c r="B61" s="5" t="s">
        <v>5487</v>
      </c>
      <c r="C61" s="5" t="s">
        <v>5521</v>
      </c>
      <c r="D61" s="5" t="s">
        <v>134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1</v>
      </c>
      <c r="B62" s="5" t="s">
        <v>5477</v>
      </c>
      <c r="C62" s="5" t="s">
        <v>5522</v>
      </c>
      <c r="D62" s="5" t="s">
        <v>134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8</v>
      </c>
      <c r="B63" s="5" t="s">
        <v>482</v>
      </c>
      <c r="C63" s="5" t="s">
        <v>5523</v>
      </c>
      <c r="D63" s="5" t="s">
        <v>134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8</v>
      </c>
      <c r="B64" s="5" t="s">
        <v>482</v>
      </c>
      <c r="C64" s="5" t="s">
        <v>5524</v>
      </c>
      <c r="D64" s="5" t="s">
        <v>134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3</v>
      </c>
      <c r="B65" s="5" t="s">
        <v>5491</v>
      </c>
      <c r="C65" s="5" t="s">
        <v>5525</v>
      </c>
      <c r="D65" s="5" t="s">
        <v>134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7</v>
      </c>
      <c r="B66" s="5" t="s">
        <v>5496</v>
      </c>
      <c r="C66" s="5" t="s">
        <v>5526</v>
      </c>
      <c r="D66" s="5" t="s">
        <v>134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7</v>
      </c>
      <c r="B67" s="5" t="s">
        <v>5496</v>
      </c>
      <c r="C67" s="5" t="s">
        <v>5527</v>
      </c>
      <c r="D67" s="5" t="s">
        <v>134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5">
        <v>7</v>
      </c>
      <c r="B68" s="5" t="s">
        <v>5496</v>
      </c>
      <c r="C68" s="5" t="s">
        <v>5528</v>
      </c>
      <c r="D68" s="5" t="s">
        <v>134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5</v>
      </c>
      <c r="B69" s="5" t="s">
        <v>1386</v>
      </c>
      <c r="C69" s="5" t="s">
        <v>5529</v>
      </c>
      <c r="D69" s="5" t="s">
        <v>134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3</v>
      </c>
      <c r="B70" s="5" t="s">
        <v>5491</v>
      </c>
      <c r="C70" s="5" t="s">
        <v>5530</v>
      </c>
      <c r="D70" s="5" t="s">
        <v>134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5">
        <v>15</v>
      </c>
      <c r="B71" s="5" t="s">
        <v>3203</v>
      </c>
      <c r="C71" s="5" t="s">
        <v>5531</v>
      </c>
      <c r="D71" s="5" t="s">
        <v>134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1:30" x14ac:dyDescent="0.35">
      <c r="A72" s="5">
        <v>10</v>
      </c>
      <c r="B72" s="5" t="s">
        <v>1768</v>
      </c>
      <c r="C72" s="5" t="s">
        <v>5532</v>
      </c>
      <c r="D72" s="5" t="s">
        <v>134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1:30" x14ac:dyDescent="0.35">
      <c r="A73" s="5">
        <v>2</v>
      </c>
      <c r="B73" s="5" t="s">
        <v>5499</v>
      </c>
      <c r="C73" s="5" t="s">
        <v>5533</v>
      </c>
      <c r="D73" s="5" t="s">
        <v>134</v>
      </c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1:30" x14ac:dyDescent="0.35">
      <c r="A74" s="5">
        <v>7</v>
      </c>
      <c r="B74" s="5" t="s">
        <v>5496</v>
      </c>
      <c r="C74" s="5" t="s">
        <v>5534</v>
      </c>
      <c r="D74" s="5" t="s">
        <v>134</v>
      </c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1:30" x14ac:dyDescent="0.35">
      <c r="A75" s="5">
        <v>1</v>
      </c>
      <c r="B75" s="5" t="s">
        <v>5477</v>
      </c>
      <c r="C75" s="5" t="s">
        <v>5535</v>
      </c>
      <c r="D75" s="5" t="s">
        <v>134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1:30" x14ac:dyDescent="0.35">
      <c r="A76" s="5">
        <v>4</v>
      </c>
      <c r="B76" s="5" t="s">
        <v>5487</v>
      </c>
      <c r="C76" s="5" t="s">
        <v>5536</v>
      </c>
      <c r="D76" s="5" t="s">
        <v>134</v>
      </c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1:30" x14ac:dyDescent="0.35">
      <c r="A77" s="5">
        <v>11</v>
      </c>
      <c r="B77" s="5" t="s">
        <v>5515</v>
      </c>
      <c r="C77" s="5" t="s">
        <v>5537</v>
      </c>
      <c r="D77" s="5" t="s">
        <v>134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1:30" x14ac:dyDescent="0.35">
      <c r="A78" s="5">
        <v>5</v>
      </c>
      <c r="B78" s="5" t="s">
        <v>1386</v>
      </c>
      <c r="C78" s="5" t="s">
        <v>5538</v>
      </c>
      <c r="D78" s="5" t="s">
        <v>134</v>
      </c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1:30" x14ac:dyDescent="0.35">
      <c r="A79" s="5">
        <v>5</v>
      </c>
      <c r="B79" s="5" t="s">
        <v>1386</v>
      </c>
      <c r="C79" s="5" t="s">
        <v>5539</v>
      </c>
      <c r="D79" s="5" t="s">
        <v>134</v>
      </c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1:30" x14ac:dyDescent="0.35">
      <c r="A80" s="5">
        <v>1</v>
      </c>
      <c r="B80" s="5" t="s">
        <v>5477</v>
      </c>
      <c r="C80" s="5" t="s">
        <v>5540</v>
      </c>
      <c r="D80" s="5" t="s">
        <v>134</v>
      </c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1:30" x14ac:dyDescent="0.35">
      <c r="A81" s="5">
        <v>9</v>
      </c>
      <c r="B81" s="5" t="s">
        <v>5541</v>
      </c>
      <c r="C81" s="5" t="s">
        <v>5542</v>
      </c>
      <c r="D81" s="5" t="s">
        <v>134</v>
      </c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1:30" x14ac:dyDescent="0.35">
      <c r="A82" s="5">
        <v>9</v>
      </c>
      <c r="B82" s="5" t="s">
        <v>5541</v>
      </c>
      <c r="C82" s="5" t="s">
        <v>5543</v>
      </c>
      <c r="D82" s="5" t="s">
        <v>134</v>
      </c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1:30" x14ac:dyDescent="0.35">
      <c r="A83" s="5">
        <v>4</v>
      </c>
      <c r="B83" s="5" t="s">
        <v>5487</v>
      </c>
      <c r="C83" s="5" t="s">
        <v>5544</v>
      </c>
      <c r="D83" s="5" t="s">
        <v>134</v>
      </c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1:30" x14ac:dyDescent="0.35">
      <c r="A84" s="5">
        <v>8</v>
      </c>
      <c r="B84" s="5" t="s">
        <v>482</v>
      </c>
      <c r="C84" s="5" t="s">
        <v>5545</v>
      </c>
      <c r="D84" s="5" t="s">
        <v>134</v>
      </c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1:30" x14ac:dyDescent="0.35">
      <c r="A85" s="5">
        <v>8</v>
      </c>
      <c r="B85" s="5" t="s">
        <v>482</v>
      </c>
      <c r="C85" s="5" t="s">
        <v>5546</v>
      </c>
      <c r="D85" s="5" t="s">
        <v>134</v>
      </c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1:30" x14ac:dyDescent="0.35">
      <c r="A86" s="5">
        <v>6</v>
      </c>
      <c r="B86" s="5" t="s">
        <v>5489</v>
      </c>
      <c r="C86" s="5" t="s">
        <v>5547</v>
      </c>
      <c r="D86" s="5" t="s">
        <v>134</v>
      </c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1:30" x14ac:dyDescent="0.35">
      <c r="A87" s="5">
        <v>6</v>
      </c>
      <c r="B87" s="5" t="s">
        <v>5489</v>
      </c>
      <c r="C87" s="5" t="s">
        <v>5548</v>
      </c>
      <c r="D87" s="5" t="s">
        <v>134</v>
      </c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1:30" x14ac:dyDescent="0.35">
      <c r="A88" s="5">
        <v>6</v>
      </c>
      <c r="B88" s="5" t="s">
        <v>5489</v>
      </c>
      <c r="C88" s="5" t="s">
        <v>5549</v>
      </c>
      <c r="D88" s="5" t="s">
        <v>134</v>
      </c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1:30" x14ac:dyDescent="0.35">
      <c r="A89" s="5">
        <v>5</v>
      </c>
      <c r="B89" s="5" t="s">
        <v>1386</v>
      </c>
      <c r="C89" s="5" t="s">
        <v>5550</v>
      </c>
      <c r="D89" s="5" t="s">
        <v>134</v>
      </c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1:30" x14ac:dyDescent="0.35">
      <c r="A90" s="5">
        <v>5</v>
      </c>
      <c r="B90" s="5" t="s">
        <v>1386</v>
      </c>
      <c r="C90" s="5" t="s">
        <v>5551</v>
      </c>
      <c r="D90" s="5" t="s">
        <v>134</v>
      </c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1:30" x14ac:dyDescent="0.35">
      <c r="A91" s="5">
        <v>4</v>
      </c>
      <c r="B91" s="5" t="s">
        <v>5487</v>
      </c>
      <c r="C91" s="5" t="s">
        <v>5552</v>
      </c>
      <c r="D91" s="5" t="s">
        <v>134</v>
      </c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1:30" x14ac:dyDescent="0.35">
      <c r="A92" s="5">
        <v>1</v>
      </c>
      <c r="B92" s="5" t="s">
        <v>5477</v>
      </c>
      <c r="C92" s="5" t="s">
        <v>5553</v>
      </c>
      <c r="D92" s="5" t="s">
        <v>134</v>
      </c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1:30" x14ac:dyDescent="0.35">
      <c r="A93" s="5">
        <v>7</v>
      </c>
      <c r="B93" s="5" t="s">
        <v>5496</v>
      </c>
      <c r="C93" s="5" t="s">
        <v>5554</v>
      </c>
      <c r="D93" s="5" t="s">
        <v>134</v>
      </c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1:30" x14ac:dyDescent="0.35">
      <c r="A94" s="5">
        <v>5</v>
      </c>
      <c r="B94" s="5" t="s">
        <v>1386</v>
      </c>
      <c r="C94" s="5" t="s">
        <v>5555</v>
      </c>
      <c r="D94" s="5" t="s">
        <v>134</v>
      </c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x14ac:dyDescent="0.35">
      <c r="A95" s="5">
        <v>1</v>
      </c>
      <c r="B95" s="5" t="s">
        <v>5477</v>
      </c>
      <c r="C95" s="5" t="s">
        <v>5556</v>
      </c>
      <c r="D95" s="5" t="s">
        <v>134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1:30" x14ac:dyDescent="0.35">
      <c r="A96" s="5">
        <v>2</v>
      </c>
      <c r="B96" s="5" t="s">
        <v>5499</v>
      </c>
      <c r="C96" s="5" t="s">
        <v>5557</v>
      </c>
      <c r="D96" s="5" t="s">
        <v>134</v>
      </c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1:30" x14ac:dyDescent="0.35">
      <c r="A97" s="5">
        <v>1</v>
      </c>
      <c r="B97" s="5" t="s">
        <v>5477</v>
      </c>
      <c r="C97" s="5" t="s">
        <v>5558</v>
      </c>
      <c r="D97" s="5" t="s">
        <v>134</v>
      </c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1:30" x14ac:dyDescent="0.35">
      <c r="A98" s="5">
        <v>1</v>
      </c>
      <c r="B98" s="5" t="s">
        <v>5477</v>
      </c>
      <c r="C98" s="5" t="s">
        <v>5559</v>
      </c>
      <c r="D98" s="5" t="s">
        <v>134</v>
      </c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1:30" x14ac:dyDescent="0.35">
      <c r="A99" s="5">
        <v>6</v>
      </c>
      <c r="B99" s="5" t="s">
        <v>5489</v>
      </c>
      <c r="C99" s="5" t="s">
        <v>5560</v>
      </c>
      <c r="D99" s="5" t="s">
        <v>134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1:30" x14ac:dyDescent="0.35">
      <c r="A100" s="5">
        <v>7</v>
      </c>
      <c r="B100" s="5" t="s">
        <v>5496</v>
      </c>
      <c r="C100" s="5" t="s">
        <v>5561</v>
      </c>
      <c r="D100" s="5" t="s">
        <v>134</v>
      </c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1:30" x14ac:dyDescent="0.35">
      <c r="A101" s="5">
        <v>5</v>
      </c>
      <c r="B101" s="5" t="s">
        <v>1386</v>
      </c>
      <c r="C101" s="5" t="s">
        <v>5562</v>
      </c>
      <c r="D101" s="5" t="s">
        <v>134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1:30" x14ac:dyDescent="0.35">
      <c r="A102" s="5">
        <v>3</v>
      </c>
      <c r="B102" s="5" t="s">
        <v>5491</v>
      </c>
      <c r="C102" s="5" t="s">
        <v>5563</v>
      </c>
      <c r="D102" s="5" t="s">
        <v>134</v>
      </c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1:30" x14ac:dyDescent="0.35">
      <c r="A103" s="5">
        <v>2</v>
      </c>
      <c r="B103" s="5" t="s">
        <v>5499</v>
      </c>
      <c r="C103" s="5" t="s">
        <v>5564</v>
      </c>
      <c r="D103" s="5" t="s">
        <v>134</v>
      </c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1:30" x14ac:dyDescent="0.35">
      <c r="A104" s="5">
        <v>6</v>
      </c>
      <c r="B104" s="5" t="s">
        <v>5489</v>
      </c>
      <c r="C104" s="5" t="s">
        <v>5565</v>
      </c>
      <c r="D104" s="5" t="s">
        <v>134</v>
      </c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1:30" x14ac:dyDescent="0.35">
      <c r="A105" s="5">
        <v>1</v>
      </c>
      <c r="B105" s="5" t="s">
        <v>5477</v>
      </c>
      <c r="C105" s="5" t="s">
        <v>5566</v>
      </c>
      <c r="D105" s="5" t="s">
        <v>134</v>
      </c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1:30" x14ac:dyDescent="0.35">
      <c r="A106" s="5">
        <v>1</v>
      </c>
      <c r="B106" s="5" t="s">
        <v>5477</v>
      </c>
      <c r="C106" s="5" t="s">
        <v>5567</v>
      </c>
      <c r="D106" s="5" t="s">
        <v>134</v>
      </c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1:30" x14ac:dyDescent="0.35">
      <c r="A107" s="5">
        <v>5</v>
      </c>
      <c r="B107" s="5" t="s">
        <v>1386</v>
      </c>
      <c r="C107" s="5" t="s">
        <v>5568</v>
      </c>
      <c r="D107" s="5" t="s">
        <v>134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1:30" x14ac:dyDescent="0.35">
      <c r="A108" s="5">
        <v>4</v>
      </c>
      <c r="B108" s="5" t="s">
        <v>5487</v>
      </c>
      <c r="C108" s="5" t="s">
        <v>5569</v>
      </c>
      <c r="D108" s="5" t="s">
        <v>134</v>
      </c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1:30" x14ac:dyDescent="0.35">
      <c r="A109" s="5">
        <v>2</v>
      </c>
      <c r="B109" s="5" t="s">
        <v>5499</v>
      </c>
      <c r="C109" s="5" t="s">
        <v>5570</v>
      </c>
      <c r="D109" s="5" t="s">
        <v>134</v>
      </c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1:30" x14ac:dyDescent="0.35">
      <c r="A110" s="5">
        <v>14</v>
      </c>
      <c r="B110" s="5" t="s">
        <v>5571</v>
      </c>
      <c r="C110" s="5" t="s">
        <v>5572</v>
      </c>
      <c r="D110" s="5" t="s">
        <v>134</v>
      </c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1:30" x14ac:dyDescent="0.35">
      <c r="A111" s="5">
        <v>6</v>
      </c>
      <c r="B111" s="5" t="s">
        <v>5489</v>
      </c>
      <c r="C111" s="5" t="s">
        <v>5573</v>
      </c>
      <c r="D111" s="5" t="s">
        <v>134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1:30" x14ac:dyDescent="0.35">
      <c r="A112" s="5">
        <v>2</v>
      </c>
      <c r="B112" s="5" t="s">
        <v>5499</v>
      </c>
      <c r="C112" s="5" t="s">
        <v>5574</v>
      </c>
      <c r="D112" s="5" t="s">
        <v>134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1:30" x14ac:dyDescent="0.35">
      <c r="A113" s="5">
        <v>6</v>
      </c>
      <c r="B113" s="5" t="s">
        <v>5489</v>
      </c>
      <c r="C113" s="5" t="s">
        <v>5575</v>
      </c>
      <c r="D113" s="5" t="s">
        <v>134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1:30" x14ac:dyDescent="0.35">
      <c r="A114" s="5">
        <v>8</v>
      </c>
      <c r="B114" s="5" t="s">
        <v>482</v>
      </c>
      <c r="C114" s="5" t="s">
        <v>5576</v>
      </c>
      <c r="D114" s="5" t="s">
        <v>134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1:30" x14ac:dyDescent="0.35">
      <c r="A115" s="5">
        <v>1</v>
      </c>
      <c r="B115" s="5" t="s">
        <v>5477</v>
      </c>
      <c r="C115" s="5" t="s">
        <v>5577</v>
      </c>
      <c r="D115" s="5" t="s">
        <v>134</v>
      </c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1:30" x14ac:dyDescent="0.35">
      <c r="A116" s="5">
        <v>2</v>
      </c>
      <c r="B116" s="5" t="s">
        <v>5499</v>
      </c>
      <c r="C116" s="5" t="s">
        <v>5578</v>
      </c>
      <c r="D116" s="5" t="s">
        <v>134</v>
      </c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1:30" x14ac:dyDescent="0.35">
      <c r="A117" s="5">
        <v>2</v>
      </c>
      <c r="B117" s="5" t="s">
        <v>5499</v>
      </c>
      <c r="C117" s="5" t="s">
        <v>5579</v>
      </c>
      <c r="D117" s="5" t="s">
        <v>134</v>
      </c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1:30" x14ac:dyDescent="0.35">
      <c r="A118" s="5">
        <v>1</v>
      </c>
      <c r="B118" s="5" t="s">
        <v>5477</v>
      </c>
      <c r="C118" s="5" t="s">
        <v>5580</v>
      </c>
      <c r="D118" s="5" t="s">
        <v>134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1:30" x14ac:dyDescent="0.35">
      <c r="A119" s="5">
        <v>7</v>
      </c>
      <c r="B119" s="5" t="s">
        <v>5496</v>
      </c>
      <c r="C119" s="5" t="s">
        <v>5581</v>
      </c>
      <c r="D119" s="5" t="s">
        <v>134</v>
      </c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1:30" x14ac:dyDescent="0.35">
      <c r="A120" s="5">
        <v>2</v>
      </c>
      <c r="B120" s="5" t="s">
        <v>5499</v>
      </c>
      <c r="C120" s="5" t="s">
        <v>5582</v>
      </c>
      <c r="D120" s="5" t="s">
        <v>134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1:30" x14ac:dyDescent="0.35">
      <c r="A121" s="5">
        <v>4</v>
      </c>
      <c r="B121" s="5" t="s">
        <v>5487</v>
      </c>
      <c r="C121" s="5" t="s">
        <v>5583</v>
      </c>
      <c r="D121" s="5" t="s">
        <v>134</v>
      </c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1:30" x14ac:dyDescent="0.35">
      <c r="A122" s="5">
        <v>1</v>
      </c>
      <c r="B122" s="5" t="s">
        <v>5477</v>
      </c>
      <c r="C122" s="5" t="s">
        <v>5584</v>
      </c>
      <c r="D122" s="5" t="s">
        <v>134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1:30" x14ac:dyDescent="0.35">
      <c r="A123" s="5">
        <v>1</v>
      </c>
      <c r="B123" s="5" t="s">
        <v>5477</v>
      </c>
      <c r="C123" s="5" t="s">
        <v>5585</v>
      </c>
      <c r="D123" s="5" t="s">
        <v>134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1:30" x14ac:dyDescent="0.35">
      <c r="A124" s="5">
        <v>13</v>
      </c>
      <c r="B124" s="5" t="s">
        <v>4539</v>
      </c>
      <c r="C124" s="5" t="s">
        <v>5586</v>
      </c>
      <c r="D124" s="5" t="s">
        <v>134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1:30" x14ac:dyDescent="0.35">
      <c r="A125" s="9">
        <v>447</v>
      </c>
      <c r="B125" s="9" t="s">
        <v>5587</v>
      </c>
      <c r="C125" s="9" t="s">
        <v>162</v>
      </c>
      <c r="D125" s="9" t="s">
        <v>134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1:30" x14ac:dyDescent="0.35">
      <c r="A126" s="5">
        <v>380</v>
      </c>
      <c r="B126" s="5" t="s">
        <v>5588</v>
      </c>
      <c r="C126" s="5" t="s">
        <v>164</v>
      </c>
      <c r="D126" s="5" t="s">
        <v>165</v>
      </c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1:30" x14ac:dyDescent="0.35">
      <c r="A127" s="5">
        <v>4</v>
      </c>
      <c r="B127" s="5" t="s">
        <v>5487</v>
      </c>
      <c r="C127" s="5" t="s">
        <v>166</v>
      </c>
      <c r="D127" s="5" t="s">
        <v>165</v>
      </c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1:30" x14ac:dyDescent="0.35">
      <c r="A128" s="5">
        <v>9</v>
      </c>
      <c r="B128" s="5" t="s">
        <v>5541</v>
      </c>
      <c r="C128" s="5" t="s">
        <v>167</v>
      </c>
      <c r="D128" s="5" t="s">
        <v>165</v>
      </c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1:30" x14ac:dyDescent="0.35">
      <c r="A129" s="5">
        <v>44</v>
      </c>
      <c r="B129" s="5" t="s">
        <v>2582</v>
      </c>
      <c r="C129" s="5" t="s">
        <v>168</v>
      </c>
      <c r="D129" s="5" t="s">
        <v>165</v>
      </c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1:30" x14ac:dyDescent="0.35">
      <c r="A130" s="5">
        <v>3</v>
      </c>
      <c r="B130" s="5" t="s">
        <v>5491</v>
      </c>
      <c r="C130" s="5" t="s">
        <v>3815</v>
      </c>
      <c r="D130" s="5" t="s">
        <v>165</v>
      </c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1:30" x14ac:dyDescent="0.35">
      <c r="A131" s="5">
        <v>7</v>
      </c>
      <c r="B131" s="5" t="s">
        <v>5496</v>
      </c>
      <c r="C131" s="5" t="s">
        <v>250</v>
      </c>
      <c r="D131" s="5" t="s">
        <v>165</v>
      </c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1:30" x14ac:dyDescent="0.35">
      <c r="A132" s="9">
        <v>447</v>
      </c>
      <c r="B132" s="9" t="s">
        <v>255</v>
      </c>
      <c r="C132" s="9" t="s">
        <v>162</v>
      </c>
      <c r="D132" s="9" t="s">
        <v>165</v>
      </c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1:30" x14ac:dyDescent="0.35">
      <c r="A133" s="5">
        <v>20</v>
      </c>
      <c r="B133" s="5" t="s">
        <v>2621</v>
      </c>
      <c r="C133" s="5" t="s">
        <v>170</v>
      </c>
      <c r="D133" s="5" t="s">
        <v>171</v>
      </c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1:30" x14ac:dyDescent="0.35">
      <c r="A134" s="5">
        <v>139</v>
      </c>
      <c r="B134" s="5" t="s">
        <v>5589</v>
      </c>
      <c r="C134" s="5" t="s">
        <v>173</v>
      </c>
      <c r="D134" s="5" t="s">
        <v>171</v>
      </c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1:30" x14ac:dyDescent="0.35">
      <c r="A135" s="5">
        <v>89</v>
      </c>
      <c r="B135" s="5" t="s">
        <v>5590</v>
      </c>
      <c r="C135" s="5" t="s">
        <v>175</v>
      </c>
      <c r="D135" s="5" t="s">
        <v>171</v>
      </c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1:30" x14ac:dyDescent="0.35">
      <c r="A136" s="5">
        <v>199</v>
      </c>
      <c r="B136" s="5" t="s">
        <v>5591</v>
      </c>
      <c r="C136" s="5" t="s">
        <v>177</v>
      </c>
      <c r="D136" s="5" t="s">
        <v>171</v>
      </c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1:30" x14ac:dyDescent="0.35">
      <c r="A137" s="9">
        <v>447</v>
      </c>
      <c r="B137" s="9" t="s">
        <v>178</v>
      </c>
      <c r="C137" s="9" t="s">
        <v>162</v>
      </c>
      <c r="D137" s="9" t="s">
        <v>171</v>
      </c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1:30" x14ac:dyDescent="0.35">
      <c r="A138" s="5">
        <v>352</v>
      </c>
      <c r="B138" s="5" t="s">
        <v>5592</v>
      </c>
      <c r="C138" s="5" t="s">
        <v>180</v>
      </c>
      <c r="D138" s="5" t="s">
        <v>181</v>
      </c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1:30" x14ac:dyDescent="0.35">
      <c r="A139" s="5">
        <v>54</v>
      </c>
      <c r="B139" s="5" t="s">
        <v>5593</v>
      </c>
      <c r="C139" s="5" t="s">
        <v>183</v>
      </c>
      <c r="D139" s="5" t="s">
        <v>181</v>
      </c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1:30" x14ac:dyDescent="0.35">
      <c r="A140" s="5">
        <v>25</v>
      </c>
      <c r="B140" s="5" t="s">
        <v>5594</v>
      </c>
      <c r="C140" s="5" t="s">
        <v>185</v>
      </c>
      <c r="D140" s="5" t="s">
        <v>181</v>
      </c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1:30" x14ac:dyDescent="0.35">
      <c r="A141" s="5">
        <v>10</v>
      </c>
      <c r="B141" s="5" t="s">
        <v>1768</v>
      </c>
      <c r="C141" s="5" t="s">
        <v>186</v>
      </c>
      <c r="D141" s="5" t="s">
        <v>181</v>
      </c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1:30" x14ac:dyDescent="0.35">
      <c r="A142" s="5">
        <v>4</v>
      </c>
      <c r="B142" s="5" t="s">
        <v>5487</v>
      </c>
      <c r="C142" s="5" t="s">
        <v>187</v>
      </c>
      <c r="D142" s="5" t="s">
        <v>181</v>
      </c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1:30" x14ac:dyDescent="0.35">
      <c r="A143" s="5">
        <v>2</v>
      </c>
      <c r="B143" s="5" t="s">
        <v>5499</v>
      </c>
      <c r="C143" s="5" t="s">
        <v>189</v>
      </c>
      <c r="D143" s="5" t="s">
        <v>181</v>
      </c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1:30" x14ac:dyDescent="0.35">
      <c r="A144" s="9">
        <v>447</v>
      </c>
      <c r="B144" s="9" t="s">
        <v>178</v>
      </c>
      <c r="C144" s="9" t="s">
        <v>162</v>
      </c>
      <c r="D144" s="9" t="s">
        <v>181</v>
      </c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1:30" x14ac:dyDescent="0.35">
      <c r="A145" s="5">
        <v>261</v>
      </c>
      <c r="B145" s="5" t="s">
        <v>5595</v>
      </c>
      <c r="C145" s="5" t="s">
        <v>191</v>
      </c>
      <c r="D145" s="5" t="s">
        <v>192</v>
      </c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1:30" x14ac:dyDescent="0.35">
      <c r="A146" s="5">
        <v>186</v>
      </c>
      <c r="B146" s="5" t="s">
        <v>5596</v>
      </c>
      <c r="C146" s="5" t="s">
        <v>194</v>
      </c>
      <c r="D146" s="5" t="s">
        <v>192</v>
      </c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1:30" x14ac:dyDescent="0.35">
      <c r="A147" s="9">
        <v>447</v>
      </c>
      <c r="B147" s="9" t="s">
        <v>178</v>
      </c>
      <c r="C147" s="9" t="s">
        <v>162</v>
      </c>
      <c r="D147" s="9" t="s">
        <v>192</v>
      </c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AD57"/>
  <sheetViews>
    <sheetView workbookViewId="0"/>
  </sheetViews>
  <sheetFormatPr defaultRowHeight="14.5" x14ac:dyDescent="0.35"/>
  <cols>
    <col min="1" max="1" width="54" customWidth="1"/>
    <col min="2" max="2" width="23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5597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100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29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2068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971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250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7535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4621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15445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1884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287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444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283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260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816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5598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1</v>
      </c>
      <c r="B22" s="5" t="s">
        <v>3345</v>
      </c>
      <c r="C22" s="5" t="s">
        <v>4027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3345</v>
      </c>
      <c r="C23" s="5" t="s">
        <v>5599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3345</v>
      </c>
      <c r="C24" s="5" t="s">
        <v>5600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5</v>
      </c>
      <c r="B25" s="5" t="s">
        <v>5601</v>
      </c>
      <c r="C25" s="5" t="s">
        <v>5602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2</v>
      </c>
      <c r="B26" s="5" t="s">
        <v>4075</v>
      </c>
      <c r="C26" s="5" t="s">
        <v>5603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3345</v>
      </c>
      <c r="C27" s="5" t="s">
        <v>5604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2</v>
      </c>
      <c r="B28" s="5" t="s">
        <v>4075</v>
      </c>
      <c r="C28" s="5" t="s">
        <v>5605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3</v>
      </c>
      <c r="B29" s="5" t="s">
        <v>5606</v>
      </c>
      <c r="C29" s="5" t="s">
        <v>5607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3</v>
      </c>
      <c r="B30" s="5" t="s">
        <v>5606</v>
      </c>
      <c r="C30" s="5" t="s">
        <v>5608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1</v>
      </c>
      <c r="B31" s="5" t="s">
        <v>3345</v>
      </c>
      <c r="C31" s="5" t="s">
        <v>5609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4</v>
      </c>
      <c r="B32" s="5" t="s">
        <v>4141</v>
      </c>
      <c r="C32" s="5" t="s">
        <v>5610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1</v>
      </c>
      <c r="B33" s="5" t="s">
        <v>3345</v>
      </c>
      <c r="C33" s="5" t="s">
        <v>5611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2</v>
      </c>
      <c r="B34" s="5" t="s">
        <v>4075</v>
      </c>
      <c r="C34" s="5" t="s">
        <v>5612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3345</v>
      </c>
      <c r="C35" s="5" t="s">
        <v>5613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3345</v>
      </c>
      <c r="C36" s="5" t="s">
        <v>4256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9">
        <v>29</v>
      </c>
      <c r="B37" s="9" t="s">
        <v>169</v>
      </c>
      <c r="C37" s="9" t="s">
        <v>162</v>
      </c>
      <c r="D37" s="9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24</v>
      </c>
      <c r="B38" s="5" t="s">
        <v>5614</v>
      </c>
      <c r="C38" s="5" t="s">
        <v>164</v>
      </c>
      <c r="D38" s="5" t="s">
        <v>165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2</v>
      </c>
      <c r="B39" s="5" t="s">
        <v>4075</v>
      </c>
      <c r="C39" s="5" t="s">
        <v>167</v>
      </c>
      <c r="D39" s="5" t="s">
        <v>165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2</v>
      </c>
      <c r="B40" s="5" t="s">
        <v>4075</v>
      </c>
      <c r="C40" s="5" t="s">
        <v>168</v>
      </c>
      <c r="D40" s="5" t="s">
        <v>165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3345</v>
      </c>
      <c r="C41" s="5" t="s">
        <v>277</v>
      </c>
      <c r="D41" s="5" t="s">
        <v>165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9">
        <v>29</v>
      </c>
      <c r="B42" s="9" t="s">
        <v>169</v>
      </c>
      <c r="C42" s="9" t="s">
        <v>162</v>
      </c>
      <c r="D42" s="9" t="s">
        <v>165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3345</v>
      </c>
      <c r="C43" s="5" t="s">
        <v>170</v>
      </c>
      <c r="D43" s="5" t="s">
        <v>171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8</v>
      </c>
      <c r="B44" s="5" t="s">
        <v>5615</v>
      </c>
      <c r="C44" s="5" t="s">
        <v>173</v>
      </c>
      <c r="D44" s="5" t="s">
        <v>171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4</v>
      </c>
      <c r="B45" s="5" t="s">
        <v>4141</v>
      </c>
      <c r="C45" s="5" t="s">
        <v>175</v>
      </c>
      <c r="D45" s="5" t="s">
        <v>171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16</v>
      </c>
      <c r="B46" s="5" t="s">
        <v>5616</v>
      </c>
      <c r="C46" s="5" t="s">
        <v>177</v>
      </c>
      <c r="D46" s="5" t="s">
        <v>171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9">
        <v>29</v>
      </c>
      <c r="B47" s="9" t="s">
        <v>178</v>
      </c>
      <c r="C47" s="9" t="s">
        <v>162</v>
      </c>
      <c r="D47" s="9" t="s">
        <v>171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14</v>
      </c>
      <c r="B48" s="5" t="s">
        <v>5617</v>
      </c>
      <c r="C48" s="5" t="s">
        <v>180</v>
      </c>
      <c r="D48" s="5" t="s">
        <v>181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11</v>
      </c>
      <c r="B49" s="5" t="s">
        <v>5618</v>
      </c>
      <c r="C49" s="5" t="s">
        <v>183</v>
      </c>
      <c r="D49" s="5" t="s">
        <v>181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5">
        <v>2</v>
      </c>
      <c r="B50" s="5" t="s">
        <v>4075</v>
      </c>
      <c r="C50" s="5" t="s">
        <v>185</v>
      </c>
      <c r="D50" s="5" t="s">
        <v>181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1</v>
      </c>
      <c r="B51" s="5" t="s">
        <v>3345</v>
      </c>
      <c r="C51" s="5" t="s">
        <v>186</v>
      </c>
      <c r="D51" s="5" t="s">
        <v>181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3345</v>
      </c>
      <c r="C52" s="5" t="s">
        <v>187</v>
      </c>
      <c r="D52" s="5" t="s">
        <v>181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0</v>
      </c>
      <c r="B53" s="5" t="s">
        <v>188</v>
      </c>
      <c r="C53" s="5" t="s">
        <v>189</v>
      </c>
      <c r="D53" s="5" t="s">
        <v>181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9">
        <v>29</v>
      </c>
      <c r="B54" s="9" t="s">
        <v>169</v>
      </c>
      <c r="C54" s="9" t="s">
        <v>162</v>
      </c>
      <c r="D54" s="9" t="s">
        <v>181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18</v>
      </c>
      <c r="B55" s="5" t="s">
        <v>5619</v>
      </c>
      <c r="C55" s="5" t="s">
        <v>191</v>
      </c>
      <c r="D55" s="5" t="s">
        <v>192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5">
        <v>11</v>
      </c>
      <c r="B56" s="5" t="s">
        <v>5618</v>
      </c>
      <c r="C56" s="5" t="s">
        <v>194</v>
      </c>
      <c r="D56" s="5" t="s">
        <v>192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9">
        <v>29</v>
      </c>
      <c r="B57" s="9" t="s">
        <v>178</v>
      </c>
      <c r="C57" s="9" t="s">
        <v>162</v>
      </c>
      <c r="D57" s="9" t="s">
        <v>192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AD71"/>
  <sheetViews>
    <sheetView workbookViewId="0"/>
  </sheetViews>
  <sheetFormatPr defaultRowHeight="14.5" x14ac:dyDescent="0.35"/>
  <cols>
    <col min="1" max="1" width="56" customWidth="1"/>
    <col min="2" max="2" width="25" customWidth="1"/>
    <col min="3" max="3" width="26" customWidth="1"/>
    <col min="4" max="4" width="17" customWidth="1"/>
    <col min="5" max="30" width="2" customWidth="1"/>
  </cols>
  <sheetData>
    <row r="1" spans="1:30" x14ac:dyDescent="0.35">
      <c r="A1" s="11" t="s">
        <v>5620</v>
      </c>
      <c r="B1" s="10"/>
      <c r="C1" s="10"/>
      <c r="D1" s="10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30" x14ac:dyDescent="0.35">
      <c r="A2" s="5" t="s">
        <v>103</v>
      </c>
      <c r="B2" s="5" t="s">
        <v>101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35">
      <c r="A3" s="5" t="s">
        <v>104</v>
      </c>
      <c r="B3" s="5" t="s">
        <v>105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x14ac:dyDescent="0.35">
      <c r="A4" s="5" t="s">
        <v>106</v>
      </c>
      <c r="B4" s="5">
        <v>2024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x14ac:dyDescent="0.35">
      <c r="A5" s="5" t="s">
        <v>107</v>
      </c>
      <c r="B5" s="5">
        <v>43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x14ac:dyDescent="0.35">
      <c r="A6" s="5" t="s">
        <v>108</v>
      </c>
      <c r="B6" s="6">
        <v>1827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x14ac:dyDescent="0.35">
      <c r="A7" s="5" t="s">
        <v>109</v>
      </c>
      <c r="B7" s="6">
        <v>1221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x14ac:dyDescent="0.35">
      <c r="A8" s="5" t="s">
        <v>110</v>
      </c>
      <c r="B8" s="6">
        <v>270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x14ac:dyDescent="0.35">
      <c r="A9" s="5" t="s">
        <v>111</v>
      </c>
      <c r="B9" s="6">
        <v>7493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x14ac:dyDescent="0.35">
      <c r="A10" s="5" t="s">
        <v>112</v>
      </c>
      <c r="B10" s="6">
        <v>4356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x14ac:dyDescent="0.35">
      <c r="A11" s="5" t="s">
        <v>113</v>
      </c>
      <c r="B11" s="6">
        <v>15167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x14ac:dyDescent="0.35">
      <c r="A12" s="5" t="s">
        <v>114</v>
      </c>
      <c r="B12" s="6">
        <v>1873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x14ac:dyDescent="0.35">
      <c r="A13" s="5" t="s">
        <v>115</v>
      </c>
      <c r="B13" s="5" t="s">
        <v>196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x14ac:dyDescent="0.35">
      <c r="A14" s="5" t="s">
        <v>117</v>
      </c>
      <c r="B14" s="5" t="s">
        <v>259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x14ac:dyDescent="0.35">
      <c r="A15" s="5" t="s">
        <v>119</v>
      </c>
      <c r="B15" s="5" t="s">
        <v>120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x14ac:dyDescent="0.35">
      <c r="A16" s="5" t="s">
        <v>121</v>
      </c>
      <c r="B16" s="5" t="s">
        <v>403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x14ac:dyDescent="0.35">
      <c r="A17" s="5" t="s">
        <v>123</v>
      </c>
      <c r="B17" s="5" t="s">
        <v>261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x14ac:dyDescent="0.35">
      <c r="A18" s="5" t="s">
        <v>125</v>
      </c>
      <c r="B18" s="5" t="s">
        <v>262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x14ac:dyDescent="0.35">
      <c r="A19" s="5" t="s">
        <v>127</v>
      </c>
      <c r="B19" s="5" t="s">
        <v>196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x14ac:dyDescent="0.35">
      <c r="A20" s="11" t="s">
        <v>5621</v>
      </c>
      <c r="B20" s="10"/>
      <c r="C20" s="10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x14ac:dyDescent="0.35">
      <c r="A21" s="7" t="s">
        <v>129</v>
      </c>
      <c r="B21" s="7" t="s">
        <v>130</v>
      </c>
      <c r="C21" s="7" t="s">
        <v>131</v>
      </c>
      <c r="D21" s="8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x14ac:dyDescent="0.35">
      <c r="A22" s="5">
        <v>2</v>
      </c>
      <c r="B22" s="5" t="s">
        <v>4718</v>
      </c>
      <c r="C22" s="5" t="s">
        <v>5622</v>
      </c>
      <c r="D22" s="5" t="s">
        <v>134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x14ac:dyDescent="0.35">
      <c r="A23" s="5">
        <v>1</v>
      </c>
      <c r="B23" s="5" t="s">
        <v>4444</v>
      </c>
      <c r="C23" s="5" t="s">
        <v>5623</v>
      </c>
      <c r="D23" s="5" t="s">
        <v>134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x14ac:dyDescent="0.35">
      <c r="A24" s="5">
        <v>1</v>
      </c>
      <c r="B24" s="5" t="s">
        <v>4444</v>
      </c>
      <c r="C24" s="5" t="s">
        <v>5624</v>
      </c>
      <c r="D24" s="5" t="s">
        <v>134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x14ac:dyDescent="0.35">
      <c r="A25" s="5">
        <v>1</v>
      </c>
      <c r="B25" s="5" t="s">
        <v>4444</v>
      </c>
      <c r="C25" s="5" t="s">
        <v>5625</v>
      </c>
      <c r="D25" s="5" t="s">
        <v>134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x14ac:dyDescent="0.35">
      <c r="A26" s="5">
        <v>5</v>
      </c>
      <c r="B26" s="5" t="s">
        <v>4537</v>
      </c>
      <c r="C26" s="5" t="s">
        <v>5626</v>
      </c>
      <c r="D26" s="5" t="s">
        <v>134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x14ac:dyDescent="0.35">
      <c r="A27" s="5">
        <v>1</v>
      </c>
      <c r="B27" s="5" t="s">
        <v>4444</v>
      </c>
      <c r="C27" s="5" t="s">
        <v>5627</v>
      </c>
      <c r="D27" s="5" t="s">
        <v>134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x14ac:dyDescent="0.35">
      <c r="A28" s="5">
        <v>1</v>
      </c>
      <c r="B28" s="5" t="s">
        <v>4444</v>
      </c>
      <c r="C28" s="5" t="s">
        <v>5628</v>
      </c>
      <c r="D28" s="5" t="s">
        <v>134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x14ac:dyDescent="0.35">
      <c r="A29" s="5">
        <v>1</v>
      </c>
      <c r="B29" s="5" t="s">
        <v>4444</v>
      </c>
      <c r="C29" s="5" t="s">
        <v>5629</v>
      </c>
      <c r="D29" s="5" t="s">
        <v>134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x14ac:dyDescent="0.35">
      <c r="A30" s="5">
        <v>2</v>
      </c>
      <c r="B30" s="5" t="s">
        <v>4718</v>
      </c>
      <c r="C30" s="5" t="s">
        <v>5630</v>
      </c>
      <c r="D30" s="5" t="s">
        <v>134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x14ac:dyDescent="0.35">
      <c r="A31" s="5">
        <v>3</v>
      </c>
      <c r="B31" s="5" t="s">
        <v>4720</v>
      </c>
      <c r="C31" s="5" t="s">
        <v>5631</v>
      </c>
      <c r="D31" s="5" t="s">
        <v>134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x14ac:dyDescent="0.35">
      <c r="A32" s="5">
        <v>1</v>
      </c>
      <c r="B32" s="5" t="s">
        <v>4444</v>
      </c>
      <c r="C32" s="5" t="s">
        <v>5632</v>
      </c>
      <c r="D32" s="5" t="s">
        <v>134</v>
      </c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x14ac:dyDescent="0.35">
      <c r="A33" s="5">
        <v>2</v>
      </c>
      <c r="B33" s="5" t="s">
        <v>4718</v>
      </c>
      <c r="C33" s="5" t="s">
        <v>5633</v>
      </c>
      <c r="D33" s="5" t="s">
        <v>134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x14ac:dyDescent="0.35">
      <c r="A34" s="5">
        <v>1</v>
      </c>
      <c r="B34" s="5" t="s">
        <v>4444</v>
      </c>
      <c r="C34" s="5" t="s">
        <v>5634</v>
      </c>
      <c r="D34" s="5" t="s">
        <v>134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x14ac:dyDescent="0.35">
      <c r="A35" s="5">
        <v>1</v>
      </c>
      <c r="B35" s="5" t="s">
        <v>4444</v>
      </c>
      <c r="C35" s="5" t="s">
        <v>5635</v>
      </c>
      <c r="D35" s="5" t="s">
        <v>134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x14ac:dyDescent="0.35">
      <c r="A36" s="5">
        <v>1</v>
      </c>
      <c r="B36" s="5" t="s">
        <v>4444</v>
      </c>
      <c r="C36" s="5" t="s">
        <v>5636</v>
      </c>
      <c r="D36" s="5" t="s">
        <v>134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x14ac:dyDescent="0.35">
      <c r="A37" s="5">
        <v>2</v>
      </c>
      <c r="B37" s="5" t="s">
        <v>4718</v>
      </c>
      <c r="C37" s="5" t="s">
        <v>5637</v>
      </c>
      <c r="D37" s="5" t="s">
        <v>134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x14ac:dyDescent="0.35">
      <c r="A38" s="5">
        <v>1</v>
      </c>
      <c r="B38" s="5" t="s">
        <v>4444</v>
      </c>
      <c r="C38" s="5" t="s">
        <v>5638</v>
      </c>
      <c r="D38" s="5" t="s">
        <v>134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x14ac:dyDescent="0.35">
      <c r="A39" s="5">
        <v>1</v>
      </c>
      <c r="B39" s="5" t="s">
        <v>4444</v>
      </c>
      <c r="C39" s="5" t="s">
        <v>5639</v>
      </c>
      <c r="D39" s="5" t="s">
        <v>134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x14ac:dyDescent="0.35">
      <c r="A40" s="5">
        <v>1</v>
      </c>
      <c r="B40" s="5" t="s">
        <v>4444</v>
      </c>
      <c r="C40" s="5" t="s">
        <v>5640</v>
      </c>
      <c r="D40" s="5" t="s">
        <v>134</v>
      </c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x14ac:dyDescent="0.35">
      <c r="A41" s="5">
        <v>1</v>
      </c>
      <c r="B41" s="5" t="s">
        <v>4444</v>
      </c>
      <c r="C41" s="5" t="s">
        <v>5641</v>
      </c>
      <c r="D41" s="5" t="s">
        <v>134</v>
      </c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x14ac:dyDescent="0.35">
      <c r="A42" s="5">
        <v>1</v>
      </c>
      <c r="B42" s="5" t="s">
        <v>4444</v>
      </c>
      <c r="C42" s="5" t="s">
        <v>5642</v>
      </c>
      <c r="D42" s="5" t="s">
        <v>134</v>
      </c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x14ac:dyDescent="0.35">
      <c r="A43" s="5">
        <v>1</v>
      </c>
      <c r="B43" s="5" t="s">
        <v>4444</v>
      </c>
      <c r="C43" s="5" t="s">
        <v>5643</v>
      </c>
      <c r="D43" s="5" t="s">
        <v>134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x14ac:dyDescent="0.35">
      <c r="A44" s="5">
        <v>2</v>
      </c>
      <c r="B44" s="5" t="s">
        <v>4718</v>
      </c>
      <c r="C44" s="5" t="s">
        <v>5644</v>
      </c>
      <c r="D44" s="5" t="s">
        <v>134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x14ac:dyDescent="0.35">
      <c r="A45" s="5">
        <v>1</v>
      </c>
      <c r="B45" s="5" t="s">
        <v>4444</v>
      </c>
      <c r="C45" s="5" t="s">
        <v>5645</v>
      </c>
      <c r="D45" s="5" t="s">
        <v>134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x14ac:dyDescent="0.35">
      <c r="A46" s="5">
        <v>1</v>
      </c>
      <c r="B46" s="5" t="s">
        <v>4444</v>
      </c>
      <c r="C46" s="5" t="s">
        <v>5646</v>
      </c>
      <c r="D46" s="5" t="s">
        <v>134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x14ac:dyDescent="0.35">
      <c r="A47" s="5">
        <v>4</v>
      </c>
      <c r="B47" s="5" t="s">
        <v>4728</v>
      </c>
      <c r="C47" s="5" t="s">
        <v>5647</v>
      </c>
      <c r="D47" s="5" t="s">
        <v>134</v>
      </c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x14ac:dyDescent="0.35">
      <c r="A48" s="5">
        <v>2</v>
      </c>
      <c r="B48" s="5" t="s">
        <v>4718</v>
      </c>
      <c r="C48" s="5" t="s">
        <v>5648</v>
      </c>
      <c r="D48" s="5" t="s">
        <v>134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x14ac:dyDescent="0.35">
      <c r="A49" s="5">
        <v>1</v>
      </c>
      <c r="B49" s="5" t="s">
        <v>4444</v>
      </c>
      <c r="C49" s="5" t="s">
        <v>5649</v>
      </c>
      <c r="D49" s="5" t="s">
        <v>134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x14ac:dyDescent="0.35">
      <c r="A50" s="9">
        <v>43</v>
      </c>
      <c r="B50" s="9" t="s">
        <v>5650</v>
      </c>
      <c r="C50" s="9" t="s">
        <v>162</v>
      </c>
      <c r="D50" s="9" t="s">
        <v>134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x14ac:dyDescent="0.35">
      <c r="A51" s="5">
        <v>36</v>
      </c>
      <c r="B51" s="5" t="s">
        <v>5651</v>
      </c>
      <c r="C51" s="5" t="s">
        <v>164</v>
      </c>
      <c r="D51" s="5" t="s">
        <v>165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x14ac:dyDescent="0.35">
      <c r="A52" s="5">
        <v>1</v>
      </c>
      <c r="B52" s="5" t="s">
        <v>4444</v>
      </c>
      <c r="C52" s="5" t="s">
        <v>167</v>
      </c>
      <c r="D52" s="5" t="s">
        <v>165</v>
      </c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x14ac:dyDescent="0.35">
      <c r="A53" s="5">
        <v>2</v>
      </c>
      <c r="B53" s="5" t="s">
        <v>4718</v>
      </c>
      <c r="C53" s="5" t="s">
        <v>168</v>
      </c>
      <c r="D53" s="5" t="s">
        <v>165</v>
      </c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x14ac:dyDescent="0.35">
      <c r="A54" s="5">
        <v>3</v>
      </c>
      <c r="B54" s="5" t="s">
        <v>4720</v>
      </c>
      <c r="C54" s="5" t="s">
        <v>250</v>
      </c>
      <c r="D54" s="5" t="s">
        <v>165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x14ac:dyDescent="0.35">
      <c r="A55" s="5">
        <v>1</v>
      </c>
      <c r="B55" s="5" t="s">
        <v>4444</v>
      </c>
      <c r="C55" s="5" t="s">
        <v>277</v>
      </c>
      <c r="D55" s="5" t="s">
        <v>165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x14ac:dyDescent="0.35">
      <c r="A56" s="9">
        <v>43</v>
      </c>
      <c r="B56" s="9" t="s">
        <v>169</v>
      </c>
      <c r="C56" s="9" t="s">
        <v>162</v>
      </c>
      <c r="D56" s="9" t="s">
        <v>165</v>
      </c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x14ac:dyDescent="0.35">
      <c r="A57" s="5">
        <v>1</v>
      </c>
      <c r="B57" s="5" t="s">
        <v>4444</v>
      </c>
      <c r="C57" s="5" t="s">
        <v>170</v>
      </c>
      <c r="D57" s="5" t="s">
        <v>171</v>
      </c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x14ac:dyDescent="0.35">
      <c r="A58" s="5">
        <v>11</v>
      </c>
      <c r="B58" s="5" t="s">
        <v>4742</v>
      </c>
      <c r="C58" s="5" t="s">
        <v>173</v>
      </c>
      <c r="D58" s="5" t="s">
        <v>171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1:30" x14ac:dyDescent="0.35">
      <c r="A59" s="5">
        <v>11</v>
      </c>
      <c r="B59" s="5" t="s">
        <v>4742</v>
      </c>
      <c r="C59" s="5" t="s">
        <v>175</v>
      </c>
      <c r="D59" s="5" t="s">
        <v>171</v>
      </c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x14ac:dyDescent="0.35">
      <c r="A60" s="5">
        <v>20</v>
      </c>
      <c r="B60" s="5" t="s">
        <v>5652</v>
      </c>
      <c r="C60" s="5" t="s">
        <v>177</v>
      </c>
      <c r="D60" s="5" t="s">
        <v>171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x14ac:dyDescent="0.35">
      <c r="A61" s="9">
        <v>43</v>
      </c>
      <c r="B61" s="9" t="s">
        <v>178</v>
      </c>
      <c r="C61" s="9" t="s">
        <v>162</v>
      </c>
      <c r="D61" s="9" t="s">
        <v>171</v>
      </c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1:30" x14ac:dyDescent="0.35">
      <c r="A62" s="5">
        <v>25</v>
      </c>
      <c r="B62" s="5" t="s">
        <v>5653</v>
      </c>
      <c r="C62" s="5" t="s">
        <v>180</v>
      </c>
      <c r="D62" s="5" t="s">
        <v>181</v>
      </c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x14ac:dyDescent="0.35">
      <c r="A63" s="5">
        <v>12</v>
      </c>
      <c r="B63" s="5" t="s">
        <v>5654</v>
      </c>
      <c r="C63" s="5" t="s">
        <v>183</v>
      </c>
      <c r="D63" s="5" t="s">
        <v>181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1:30" x14ac:dyDescent="0.35">
      <c r="A64" s="5">
        <v>3</v>
      </c>
      <c r="B64" s="5" t="s">
        <v>4720</v>
      </c>
      <c r="C64" s="5" t="s">
        <v>185</v>
      </c>
      <c r="D64" s="5" t="s">
        <v>181</v>
      </c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1:30" x14ac:dyDescent="0.35">
      <c r="A65" s="5">
        <v>1</v>
      </c>
      <c r="B65" s="5" t="s">
        <v>4444</v>
      </c>
      <c r="C65" s="5" t="s">
        <v>186</v>
      </c>
      <c r="D65" s="5" t="s">
        <v>181</v>
      </c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1:30" x14ac:dyDescent="0.35">
      <c r="A66" s="5">
        <v>2</v>
      </c>
      <c r="B66" s="5" t="s">
        <v>4718</v>
      </c>
      <c r="C66" s="5" t="s">
        <v>187</v>
      </c>
      <c r="D66" s="5" t="s">
        <v>181</v>
      </c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1:30" x14ac:dyDescent="0.35">
      <c r="A67" s="5">
        <v>0</v>
      </c>
      <c r="B67" s="5" t="s">
        <v>188</v>
      </c>
      <c r="C67" s="5" t="s">
        <v>189</v>
      </c>
      <c r="D67" s="5" t="s">
        <v>181</v>
      </c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1:30" x14ac:dyDescent="0.35">
      <c r="A68" s="9">
        <v>43</v>
      </c>
      <c r="B68" s="9" t="s">
        <v>169</v>
      </c>
      <c r="C68" s="9" t="s">
        <v>162</v>
      </c>
      <c r="D68" s="9" t="s">
        <v>181</v>
      </c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1:30" x14ac:dyDescent="0.35">
      <c r="A69" s="5">
        <v>21</v>
      </c>
      <c r="B69" s="5" t="s">
        <v>5655</v>
      </c>
      <c r="C69" s="5" t="s">
        <v>191</v>
      </c>
      <c r="D69" s="5" t="s">
        <v>192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1:30" x14ac:dyDescent="0.35">
      <c r="A70" s="5">
        <v>22</v>
      </c>
      <c r="B70" s="5" t="s">
        <v>4743</v>
      </c>
      <c r="C70" s="5" t="s">
        <v>194</v>
      </c>
      <c r="D70" s="5" t="s">
        <v>192</v>
      </c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1:30" x14ac:dyDescent="0.35">
      <c r="A71" s="9">
        <v>43</v>
      </c>
      <c r="B71" s="9" t="s">
        <v>178</v>
      </c>
      <c r="C71" s="9" t="s">
        <v>162</v>
      </c>
      <c r="D71" s="9" t="s">
        <v>192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</sheetData>
  <mergeCells count="3">
    <mergeCell ref="C1:D1"/>
    <mergeCell ref="A20:D20"/>
    <mergeCell ref="A1:B1"/>
  </mergeCells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f767739-3f6a-40b8-bbd8-abf27c558a8f">
      <Terms xmlns="http://schemas.microsoft.com/office/infopath/2007/PartnerControls"/>
    </lcf76f155ced4ddcb4097134ff3c332f>
    <TaxCatchAll xmlns="d9da5a54-c2f0-49f3-92e8-cd1dfa6c119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9E398A622C6C49AA1D7585FFB11E1C" ma:contentTypeVersion="18" ma:contentTypeDescription="Create a new document." ma:contentTypeScope="" ma:versionID="1ce7d2ccea568fb79cee7a1cd56673f9">
  <xsd:schema xmlns:xsd="http://www.w3.org/2001/XMLSchema" xmlns:xs="http://www.w3.org/2001/XMLSchema" xmlns:p="http://schemas.microsoft.com/office/2006/metadata/properties" xmlns:ns2="2f767739-3f6a-40b8-bbd8-abf27c558a8f" xmlns:ns3="d9da5a54-c2f0-49f3-92e8-cd1dfa6c1193" targetNamespace="http://schemas.microsoft.com/office/2006/metadata/properties" ma:root="true" ma:fieldsID="6df293a1db0f167d4286f3b8607df06a" ns2:_="" ns3:_="">
    <xsd:import namespace="2f767739-3f6a-40b8-bbd8-abf27c558a8f"/>
    <xsd:import namespace="d9da5a54-c2f0-49f3-92e8-cd1dfa6c11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767739-3f6a-40b8-bbd8-abf27c558a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4c69a052-f184-434b-9d65-0211e1fc19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a5a54-c2f0-49f3-92e8-cd1dfa6c1193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67f4140-c032-4662-aa28-c842df02f66b}" ma:internalName="TaxCatchAll" ma:showField="CatchAllData" ma:web="d9da5a54-c2f0-49f3-92e8-cd1dfa6c11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E43D9D7-9BB3-4278-9585-AE0D6F0B12B8}">
  <ds:schemaRefs>
    <ds:schemaRef ds:uri="http://schemas.microsoft.com/office/2006/metadata/properties"/>
    <ds:schemaRef ds:uri="http://schemas.microsoft.com/office/infopath/2007/PartnerControls"/>
    <ds:schemaRef ds:uri="2f767739-3f6a-40b8-bbd8-abf27c558a8f"/>
    <ds:schemaRef ds:uri="d9da5a54-c2f0-49f3-92e8-cd1dfa6c1193"/>
  </ds:schemaRefs>
</ds:datastoreItem>
</file>

<file path=customXml/itemProps2.xml><?xml version="1.0" encoding="utf-8"?>
<ds:datastoreItem xmlns:ds="http://schemas.openxmlformats.org/officeDocument/2006/customXml" ds:itemID="{3DFD06B9-ADE7-4CD1-9004-01F348E9F4D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94B9FF7-50A3-48EA-B3C7-9BCD8BC14B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97</vt:i4>
      </vt:variant>
    </vt:vector>
  </HeadingPairs>
  <TitlesOfParts>
    <vt:vector size="97" baseType="lpstr">
      <vt:lpstr>Index</vt:lpstr>
      <vt:lpstr>Birmingham, Ala. (Metro)</vt:lpstr>
      <vt:lpstr>Huntsville, Ala. (Metro)</vt:lpstr>
      <vt:lpstr>Little Rock, Ark. (Metro)</vt:lpstr>
      <vt:lpstr>Fayetteville, Ark. (Metro)</vt:lpstr>
      <vt:lpstr>Phoenix, Ariz. (Metro)</vt:lpstr>
      <vt:lpstr>Tucson, Ariz. (Metro)</vt:lpstr>
      <vt:lpstr>Fresno, Calif. (Metro)</vt:lpstr>
      <vt:lpstr>Los Angeles, Calif. (Metro)</vt:lpstr>
      <vt:lpstr>Oxnard, Calif. (Metro)</vt:lpstr>
      <vt:lpstr>Riverside, Calif. (Metro)</vt:lpstr>
      <vt:lpstr>Sacramento, Calif. (Metro)</vt:lpstr>
      <vt:lpstr>San Diego, Calif. (Metro)</vt:lpstr>
      <vt:lpstr>San Francisco, Calif. (Metro)</vt:lpstr>
      <vt:lpstr>San Jose, Calif. (Metro)</vt:lpstr>
      <vt:lpstr>Santa Barbara, Calif. (Metro)</vt:lpstr>
      <vt:lpstr>Stockton, Calif. (Metro)</vt:lpstr>
      <vt:lpstr>Colorado Springs, Colo. (Metro)</vt:lpstr>
      <vt:lpstr>Denver, Colo. (Metro)</vt:lpstr>
      <vt:lpstr>Bridgeport, Conn. (Metro)</vt:lpstr>
      <vt:lpstr>Hartford, Conn. (Metro)</vt:lpstr>
      <vt:lpstr>New Haven, Conn. (Metro)</vt:lpstr>
      <vt:lpstr>Washington, D.C. (Metro)</vt:lpstr>
      <vt:lpstr>Deltona, Fla. (Metro)</vt:lpstr>
      <vt:lpstr>Jacksonville, Fla. (Metro)</vt:lpstr>
      <vt:lpstr>Lakeland, Fla. (Metro)</vt:lpstr>
      <vt:lpstr>Miami, Fla. (Metro)</vt:lpstr>
      <vt:lpstr>Orlando, Fla. (Metro)</vt:lpstr>
      <vt:lpstr>Sarasota, Fla. (Metro)</vt:lpstr>
      <vt:lpstr>Tallahassee, Fla. (Metro)</vt:lpstr>
      <vt:lpstr>Tampa, Fla. (Metro)</vt:lpstr>
      <vt:lpstr>Atlanta, Ga. (Metro)</vt:lpstr>
      <vt:lpstr>Savannah, Ga. (Metro)</vt:lpstr>
      <vt:lpstr>Des Moines, Iowa (Metro)</vt:lpstr>
      <vt:lpstr>Chicago, Ill. (Metro)</vt:lpstr>
      <vt:lpstr>Indianapolis, Ind. (Metro)</vt:lpstr>
      <vt:lpstr>Baton Rouge, La. (Metro)</vt:lpstr>
      <vt:lpstr>New Orleans, La. (Metro)</vt:lpstr>
      <vt:lpstr>Louisville, Ky. (Metro)</vt:lpstr>
      <vt:lpstr>Boston, Mass. (Metro)</vt:lpstr>
      <vt:lpstr>Baltimore, Md. (Metro)</vt:lpstr>
      <vt:lpstr>Detroit, Mich. (Metro)</vt:lpstr>
      <vt:lpstr>Minneapolis, Minn. (Metro)</vt:lpstr>
      <vt:lpstr>St. Louis, Mo. (Metro)</vt:lpstr>
      <vt:lpstr>Kansas City, Mo. (Metro)</vt:lpstr>
      <vt:lpstr>Durham, N.C. (Metro)</vt:lpstr>
      <vt:lpstr>Greensboro, N.C. (Metro)</vt:lpstr>
      <vt:lpstr>Raleigh, N.C. (Metro)</vt:lpstr>
      <vt:lpstr>Charlotte, N.C. (Metro)</vt:lpstr>
      <vt:lpstr>Winston, N.C. (Metro)</vt:lpstr>
      <vt:lpstr>Omaha, Neb. (Metro)</vt:lpstr>
      <vt:lpstr>Albuquerque, N.M. (Metro)</vt:lpstr>
      <vt:lpstr>Las Vegas, Nev. (Metro)</vt:lpstr>
      <vt:lpstr>Reno, Nev. (Metro)</vt:lpstr>
      <vt:lpstr>Albany, N.Y. (Metro)</vt:lpstr>
      <vt:lpstr>Buffalo, N.Y. (Metro)</vt:lpstr>
      <vt:lpstr>New York, N.Y. (Metro)</vt:lpstr>
      <vt:lpstr>Poughkeepsie, N.Y. (Metro)</vt:lpstr>
      <vt:lpstr>Rochester, N.Y. (Metro)</vt:lpstr>
      <vt:lpstr>Syracuse, N.Y. (Metro)</vt:lpstr>
      <vt:lpstr>Akron, Ohio (Metro)</vt:lpstr>
      <vt:lpstr>Cleveland, Ohio (Metro)</vt:lpstr>
      <vt:lpstr>Columbus, Ohio (Metro)</vt:lpstr>
      <vt:lpstr>Dayton, Ohio (Metro)</vt:lpstr>
      <vt:lpstr>Cincinnati, Ohio (Metro)</vt:lpstr>
      <vt:lpstr>Oklahoma City, Okla. (Metro)</vt:lpstr>
      <vt:lpstr>Tulsa, Okla. (Metro)</vt:lpstr>
      <vt:lpstr>Eugene, Ore. (Metro)</vt:lpstr>
      <vt:lpstr>Salem, Ore. (Metro)</vt:lpstr>
      <vt:lpstr>Portland, Ore. (Metro)</vt:lpstr>
      <vt:lpstr>Allentown, Pa. (Metro)</vt:lpstr>
      <vt:lpstr>Philadelphia, Pa. (Metro)</vt:lpstr>
      <vt:lpstr>Pittsburgh, Pa. (Metro)</vt:lpstr>
      <vt:lpstr>Providence, R.I. (Metro)</vt:lpstr>
      <vt:lpstr>Charleston, S.C. (Metro)</vt:lpstr>
      <vt:lpstr>Columbia, S.C. (Metro)</vt:lpstr>
      <vt:lpstr>Greenville, S.C. (Metro)</vt:lpstr>
      <vt:lpstr>Memphis, Tenn. (Metro)</vt:lpstr>
      <vt:lpstr>Chattanooga, Tenn. (Metro)</vt:lpstr>
      <vt:lpstr>Knoxville, Tenn. (Metro)</vt:lpstr>
      <vt:lpstr>Nashville, Tenn. (Metro)</vt:lpstr>
      <vt:lpstr>Austin, Tex. (Metro)</vt:lpstr>
      <vt:lpstr>Beaumont, Tex. (Metro)</vt:lpstr>
      <vt:lpstr>College Station, Tex. (Metro)</vt:lpstr>
      <vt:lpstr>Corpus Christi, Tex. (Metro)</vt:lpstr>
      <vt:lpstr>Dallas, Tex. (Metro)</vt:lpstr>
      <vt:lpstr>El Paso, Tex. (Metro)</vt:lpstr>
      <vt:lpstr>Houston, Tex. (Metro)</vt:lpstr>
      <vt:lpstr>San Antonio, Tex. (Metro)</vt:lpstr>
      <vt:lpstr>Ogden, Utah (Metro)</vt:lpstr>
      <vt:lpstr>Provo, Utah (Metro)</vt:lpstr>
      <vt:lpstr>Salt Lake City, Utah (Metro)</vt:lpstr>
      <vt:lpstr>Virginia Beach, Va. (Metro)</vt:lpstr>
      <vt:lpstr>Richmond, Va. (Metro)</vt:lpstr>
      <vt:lpstr>Seattle, Wash. (Metro)</vt:lpstr>
      <vt:lpstr>Madison, Wis. (Metro)</vt:lpstr>
      <vt:lpstr>Milwaukee, Wis. (Metro)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Leah Cuffy</cp:lastModifiedBy>
  <dcterms:created xsi:type="dcterms:W3CDTF">2025-12-12T18:38:18Z</dcterms:created>
  <dcterms:modified xsi:type="dcterms:W3CDTF">2026-01-23T12:54:20Z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0x010100579E398A622C6C49AA1D7585FFB11E1C</vt:lpwstr>
  </property>
  <property fmtid="{D5CDD505-2E9C-101B-9397-08002B2CF9AE}" pid="3" name="MediaServiceImageTags">
    <vt:lpwstr/>
  </property>
</Properties>
</file>